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File Cab\GHI\Garner Holt 20140109\20200211 Configuration information\"/>
    </mc:Choice>
  </mc:AlternateContent>
  <xr:revisionPtr revIDLastSave="0" documentId="13_ncr:1_{3943C76E-5E08-4E34-963C-64C23C765259}" xr6:coauthVersionLast="45" xr6:coauthVersionMax="45" xr10:uidLastSave="{00000000-0000-0000-0000-000000000000}"/>
  <bookViews>
    <workbookView xWindow="28680" yWindow="-120" windowWidth="29040" windowHeight="15840" activeTab="1" xr2:uid="{D933FABE-194D-4E50-9E64-7435ACFA9D4F}"/>
  </bookViews>
  <sheets>
    <sheet name="List" sheetId="1" r:id="rId1"/>
    <sheet name="Axis 1-8 Data" sheetId="3" r:id="rId2"/>
    <sheet name="Export 1-8" sheetId="4" r:id="rId3"/>
  </sheets>
  <definedNames>
    <definedName name="Data">'Axis 1-8 Data'!$B$3:$J$68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5" i="3" l="1"/>
  <c r="I82" i="3" l="1"/>
  <c r="H82" i="3"/>
  <c r="G82" i="3"/>
  <c r="F82" i="3"/>
  <c r="E82" i="3"/>
  <c r="D82" i="3"/>
  <c r="G81" i="3"/>
  <c r="I80" i="3"/>
  <c r="I81" i="3" s="1"/>
  <c r="H80" i="3"/>
  <c r="H81" i="3" s="1"/>
  <c r="G80" i="3"/>
  <c r="F80" i="3"/>
  <c r="F81" i="3" s="1"/>
  <c r="E80" i="3"/>
  <c r="E81" i="3" s="1"/>
  <c r="D80" i="3"/>
  <c r="D81" i="3" s="1"/>
  <c r="J80" i="3"/>
  <c r="J81" i="3" s="1"/>
  <c r="J82" i="3" s="1"/>
  <c r="I74" i="3" l="1"/>
  <c r="H74" i="3"/>
  <c r="G74" i="3"/>
  <c r="F74" i="3"/>
  <c r="E74" i="3"/>
  <c r="D74" i="3"/>
  <c r="C74" i="3"/>
  <c r="I55" i="3" l="1"/>
  <c r="I52" i="3"/>
  <c r="I25" i="3"/>
  <c r="I23" i="3"/>
  <c r="I22" i="3"/>
  <c r="I7" i="3"/>
  <c r="I67" i="3" l="1"/>
  <c r="I78" i="3" s="1"/>
  <c r="A2" i="4" l="1"/>
  <c r="L7" i="3" l="1"/>
  <c r="A3" i="4" s="1"/>
  <c r="L8" i="3" l="1"/>
  <c r="G7" i="3"/>
  <c r="F7" i="3"/>
  <c r="E7" i="3"/>
  <c r="D7" i="3"/>
  <c r="C7" i="3"/>
  <c r="J7" i="3"/>
  <c r="H7" i="3"/>
  <c r="L9" i="3" l="1"/>
  <c r="A4" i="4"/>
  <c r="I65" i="4"/>
  <c r="H65" i="4"/>
  <c r="G65" i="4"/>
  <c r="F65" i="4"/>
  <c r="E65" i="4"/>
  <c r="D65" i="4"/>
  <c r="C65" i="4"/>
  <c r="I64" i="4"/>
  <c r="H64" i="4"/>
  <c r="G64" i="4"/>
  <c r="F64" i="4"/>
  <c r="E64" i="4"/>
  <c r="D64" i="4"/>
  <c r="C64" i="4"/>
  <c r="H63" i="4"/>
  <c r="I62" i="4"/>
  <c r="H62" i="4"/>
  <c r="G62" i="4"/>
  <c r="F62" i="4"/>
  <c r="E62" i="4"/>
  <c r="D62" i="4"/>
  <c r="C62" i="4"/>
  <c r="I61" i="4"/>
  <c r="H61" i="4"/>
  <c r="G61" i="4"/>
  <c r="F61" i="4"/>
  <c r="E61" i="4"/>
  <c r="D61" i="4"/>
  <c r="C61" i="4"/>
  <c r="I60" i="4"/>
  <c r="H60" i="4"/>
  <c r="G60" i="4"/>
  <c r="F60" i="4"/>
  <c r="E60" i="4"/>
  <c r="D60" i="4"/>
  <c r="C60" i="4"/>
  <c r="I59" i="4"/>
  <c r="H59" i="4"/>
  <c r="G59" i="4"/>
  <c r="F59" i="4"/>
  <c r="E59" i="4"/>
  <c r="D59" i="4"/>
  <c r="C59" i="4"/>
  <c r="I58" i="4"/>
  <c r="H58" i="4"/>
  <c r="G58" i="4"/>
  <c r="F58" i="4"/>
  <c r="E58" i="4"/>
  <c r="D58" i="4"/>
  <c r="C58" i="4"/>
  <c r="I57" i="4"/>
  <c r="H57" i="4"/>
  <c r="G57" i="4"/>
  <c r="F57" i="4"/>
  <c r="E57" i="4"/>
  <c r="D57" i="4"/>
  <c r="C57" i="4"/>
  <c r="I56" i="4"/>
  <c r="H56" i="4"/>
  <c r="G56" i="4"/>
  <c r="F56" i="4"/>
  <c r="E56" i="4"/>
  <c r="D56" i="4"/>
  <c r="C56" i="4"/>
  <c r="I55" i="4"/>
  <c r="H55" i="4"/>
  <c r="G55" i="4"/>
  <c r="F55" i="4"/>
  <c r="E55" i="4"/>
  <c r="D55" i="4"/>
  <c r="C55" i="4"/>
  <c r="I54" i="4"/>
  <c r="H54" i="4"/>
  <c r="G54" i="4"/>
  <c r="F54" i="4"/>
  <c r="E54" i="4"/>
  <c r="D54" i="4"/>
  <c r="C54" i="4"/>
  <c r="I53" i="4"/>
  <c r="H53" i="4"/>
  <c r="G53" i="4"/>
  <c r="F53" i="4"/>
  <c r="E53" i="4"/>
  <c r="D53" i="4"/>
  <c r="C53" i="4"/>
  <c r="I52" i="4"/>
  <c r="H52" i="4"/>
  <c r="G52" i="4"/>
  <c r="F52" i="4"/>
  <c r="E52" i="4"/>
  <c r="D52" i="4"/>
  <c r="C52" i="4"/>
  <c r="H51" i="4"/>
  <c r="I50" i="4"/>
  <c r="H50" i="4"/>
  <c r="G50" i="4"/>
  <c r="F50" i="4"/>
  <c r="E50" i="4"/>
  <c r="D50" i="4"/>
  <c r="C50" i="4"/>
  <c r="I49" i="4"/>
  <c r="H49" i="4"/>
  <c r="G49" i="4"/>
  <c r="F49" i="4"/>
  <c r="E49" i="4"/>
  <c r="D49" i="4"/>
  <c r="C49" i="4"/>
  <c r="H48" i="4"/>
  <c r="I47" i="4"/>
  <c r="H47" i="4"/>
  <c r="G47" i="4"/>
  <c r="F47" i="4"/>
  <c r="E47" i="4"/>
  <c r="D47" i="4"/>
  <c r="C47" i="4"/>
  <c r="I46" i="4"/>
  <c r="H46" i="4"/>
  <c r="G46" i="4"/>
  <c r="F46" i="4"/>
  <c r="E46" i="4"/>
  <c r="D46" i="4"/>
  <c r="C46" i="4"/>
  <c r="I45" i="4"/>
  <c r="H45" i="4"/>
  <c r="G45" i="4"/>
  <c r="F45" i="4"/>
  <c r="E45" i="4"/>
  <c r="D45" i="4"/>
  <c r="C45" i="4"/>
  <c r="I44" i="4"/>
  <c r="H44" i="4"/>
  <c r="G44" i="4"/>
  <c r="F44" i="4"/>
  <c r="E44" i="4"/>
  <c r="D44" i="4"/>
  <c r="C44" i="4"/>
  <c r="I43" i="4"/>
  <c r="H43" i="4"/>
  <c r="G43" i="4"/>
  <c r="F43" i="4"/>
  <c r="E43" i="4"/>
  <c r="D43" i="4"/>
  <c r="C43" i="4"/>
  <c r="I42" i="4"/>
  <c r="H42" i="4"/>
  <c r="G42" i="4"/>
  <c r="F42" i="4"/>
  <c r="E42" i="4"/>
  <c r="D42" i="4"/>
  <c r="C42" i="4"/>
  <c r="I41" i="4"/>
  <c r="H41" i="4"/>
  <c r="G41" i="4"/>
  <c r="F41" i="4"/>
  <c r="E41" i="4"/>
  <c r="D41" i="4"/>
  <c r="C41" i="4"/>
  <c r="I40" i="4"/>
  <c r="H40" i="4"/>
  <c r="G40" i="4"/>
  <c r="F40" i="4"/>
  <c r="E40" i="4"/>
  <c r="D40" i="4"/>
  <c r="C40" i="4"/>
  <c r="I39" i="4"/>
  <c r="H39" i="4"/>
  <c r="G39" i="4"/>
  <c r="F39" i="4"/>
  <c r="E39" i="4"/>
  <c r="D39" i="4"/>
  <c r="C39" i="4"/>
  <c r="I38" i="4"/>
  <c r="H38" i="4"/>
  <c r="G38" i="4"/>
  <c r="F38" i="4"/>
  <c r="E38" i="4"/>
  <c r="D38" i="4"/>
  <c r="C38" i="4"/>
  <c r="I37" i="4"/>
  <c r="H37" i="4"/>
  <c r="G37" i="4"/>
  <c r="F37" i="4"/>
  <c r="E37" i="4"/>
  <c r="D37" i="4"/>
  <c r="C37" i="4"/>
  <c r="I36" i="4"/>
  <c r="H36" i="4"/>
  <c r="G36" i="4"/>
  <c r="F36" i="4"/>
  <c r="E36" i="4"/>
  <c r="D36" i="4"/>
  <c r="C36" i="4"/>
  <c r="I35" i="4"/>
  <c r="H35" i="4"/>
  <c r="G35" i="4"/>
  <c r="F35" i="4"/>
  <c r="E35" i="4"/>
  <c r="D35" i="4"/>
  <c r="C35" i="4"/>
  <c r="I34" i="4"/>
  <c r="H34" i="4"/>
  <c r="G34" i="4"/>
  <c r="F34" i="4"/>
  <c r="E34" i="4"/>
  <c r="D34" i="4"/>
  <c r="C34" i="4"/>
  <c r="I33" i="4"/>
  <c r="H33" i="4"/>
  <c r="G33" i="4"/>
  <c r="F33" i="4"/>
  <c r="E33" i="4"/>
  <c r="D33" i="4"/>
  <c r="C33" i="4"/>
  <c r="I32" i="4"/>
  <c r="H32" i="4"/>
  <c r="G32" i="4"/>
  <c r="F32" i="4"/>
  <c r="E32" i="4"/>
  <c r="D32" i="4"/>
  <c r="C32" i="4"/>
  <c r="I31" i="4"/>
  <c r="H31" i="4"/>
  <c r="G31" i="4"/>
  <c r="F31" i="4"/>
  <c r="E31" i="4"/>
  <c r="D31" i="4"/>
  <c r="C31" i="4"/>
  <c r="I30" i="4"/>
  <c r="H30" i="4"/>
  <c r="G30" i="4"/>
  <c r="F30" i="4"/>
  <c r="E30" i="4"/>
  <c r="D30" i="4"/>
  <c r="C30" i="4"/>
  <c r="I29" i="4"/>
  <c r="H29" i="4"/>
  <c r="G29" i="4"/>
  <c r="F29" i="4"/>
  <c r="E29" i="4"/>
  <c r="D29" i="4"/>
  <c r="C29" i="4"/>
  <c r="I28" i="4"/>
  <c r="H28" i="4"/>
  <c r="G28" i="4"/>
  <c r="F28" i="4"/>
  <c r="E28" i="4"/>
  <c r="D28" i="4"/>
  <c r="C28" i="4"/>
  <c r="I27" i="4"/>
  <c r="H27" i="4"/>
  <c r="G27" i="4"/>
  <c r="F27" i="4"/>
  <c r="E27" i="4"/>
  <c r="D27" i="4"/>
  <c r="C27" i="4"/>
  <c r="I26" i="4"/>
  <c r="H26" i="4"/>
  <c r="G26" i="4"/>
  <c r="F26" i="4"/>
  <c r="E26" i="4"/>
  <c r="D26" i="4"/>
  <c r="C26" i="4"/>
  <c r="I25" i="4"/>
  <c r="H25" i="4"/>
  <c r="G25" i="4"/>
  <c r="F25" i="4"/>
  <c r="E25" i="4"/>
  <c r="D25" i="4"/>
  <c r="C25" i="4"/>
  <c r="I24" i="4"/>
  <c r="H24" i="4"/>
  <c r="G24" i="4"/>
  <c r="F24" i="4"/>
  <c r="E24" i="4"/>
  <c r="D24" i="4"/>
  <c r="C24" i="4"/>
  <c r="I23" i="4"/>
  <c r="H23" i="4"/>
  <c r="G23" i="4"/>
  <c r="F23" i="4"/>
  <c r="E23" i="4"/>
  <c r="D23" i="4"/>
  <c r="C23" i="4"/>
  <c r="I22" i="4"/>
  <c r="H22" i="4"/>
  <c r="G22" i="4"/>
  <c r="F22" i="4"/>
  <c r="E22" i="4"/>
  <c r="D22" i="4"/>
  <c r="C22" i="4"/>
  <c r="H21" i="4"/>
  <c r="I20" i="4"/>
  <c r="H20" i="4"/>
  <c r="G20" i="4"/>
  <c r="F20" i="4"/>
  <c r="E20" i="4"/>
  <c r="D20" i="4"/>
  <c r="C20" i="4"/>
  <c r="H19" i="4"/>
  <c r="H18" i="4"/>
  <c r="G18" i="4"/>
  <c r="I17" i="4"/>
  <c r="H17" i="4"/>
  <c r="G17" i="4"/>
  <c r="F17" i="4"/>
  <c r="E17" i="4"/>
  <c r="D17" i="4"/>
  <c r="C17" i="4"/>
  <c r="I16" i="4"/>
  <c r="H16" i="4"/>
  <c r="G16" i="4"/>
  <c r="F16" i="4"/>
  <c r="E16" i="4"/>
  <c r="D16" i="4"/>
  <c r="C16" i="4"/>
  <c r="I15" i="4"/>
  <c r="H15" i="4"/>
  <c r="G15" i="4"/>
  <c r="F15" i="4"/>
  <c r="E15" i="4"/>
  <c r="D15" i="4"/>
  <c r="C15" i="4"/>
  <c r="I14" i="4"/>
  <c r="H14" i="4"/>
  <c r="G14" i="4"/>
  <c r="F14" i="4"/>
  <c r="E14" i="4"/>
  <c r="D14" i="4"/>
  <c r="C14" i="4"/>
  <c r="I13" i="4"/>
  <c r="H13" i="4"/>
  <c r="G13" i="4"/>
  <c r="F13" i="4"/>
  <c r="E13" i="4"/>
  <c r="D13" i="4"/>
  <c r="C13" i="4"/>
  <c r="I12" i="4"/>
  <c r="H12" i="4"/>
  <c r="G12" i="4"/>
  <c r="F12" i="4"/>
  <c r="E12" i="4"/>
  <c r="D12" i="4"/>
  <c r="C12" i="4"/>
  <c r="I11" i="4"/>
  <c r="H11" i="4"/>
  <c r="G11" i="4"/>
  <c r="F11" i="4"/>
  <c r="E11" i="4"/>
  <c r="D11" i="4"/>
  <c r="C11" i="4"/>
  <c r="I10" i="4"/>
  <c r="H10" i="4"/>
  <c r="G10" i="4"/>
  <c r="F10" i="4"/>
  <c r="E10" i="4"/>
  <c r="D10" i="4"/>
  <c r="C10" i="4"/>
  <c r="I9" i="4"/>
  <c r="H9" i="4"/>
  <c r="G9" i="4"/>
  <c r="F9" i="4"/>
  <c r="E9" i="4"/>
  <c r="D9" i="4"/>
  <c r="C9" i="4"/>
  <c r="I8" i="4"/>
  <c r="H8" i="4"/>
  <c r="G8" i="4"/>
  <c r="F8" i="4"/>
  <c r="E8" i="4"/>
  <c r="D8" i="4"/>
  <c r="C8" i="4"/>
  <c r="I7" i="4"/>
  <c r="H7" i="4"/>
  <c r="G7" i="4"/>
  <c r="F7" i="4"/>
  <c r="E7" i="4"/>
  <c r="D7" i="4"/>
  <c r="C7" i="4"/>
  <c r="I6" i="4"/>
  <c r="H6" i="4"/>
  <c r="G6" i="4"/>
  <c r="F6" i="4"/>
  <c r="E6" i="4"/>
  <c r="D6" i="4"/>
  <c r="C6" i="4"/>
  <c r="I5" i="4"/>
  <c r="H5" i="4"/>
  <c r="G5" i="4"/>
  <c r="F5" i="4"/>
  <c r="E5" i="4"/>
  <c r="D5" i="4"/>
  <c r="C5" i="4"/>
  <c r="I4" i="4"/>
  <c r="H4" i="4"/>
  <c r="G4" i="4"/>
  <c r="F4" i="4"/>
  <c r="E4" i="4"/>
  <c r="D4" i="4"/>
  <c r="C4" i="4"/>
  <c r="I3" i="4"/>
  <c r="H3" i="4"/>
  <c r="G3" i="4"/>
  <c r="F3" i="4"/>
  <c r="E3" i="4"/>
  <c r="D3" i="4"/>
  <c r="C3" i="4"/>
  <c r="I2" i="4"/>
  <c r="H2" i="4"/>
  <c r="G2" i="4"/>
  <c r="F2" i="4"/>
  <c r="E2" i="4"/>
  <c r="D2" i="4"/>
  <c r="C2" i="4"/>
  <c r="B65" i="4"/>
  <c r="B64" i="4"/>
  <c r="B62" i="4"/>
  <c r="B61" i="4"/>
  <c r="B60" i="4"/>
  <c r="B59" i="4"/>
  <c r="B58" i="4"/>
  <c r="B57" i="4"/>
  <c r="B56" i="4"/>
  <c r="B55" i="4"/>
  <c r="B54" i="4"/>
  <c r="B53" i="4"/>
  <c r="B52" i="4"/>
  <c r="B50" i="4"/>
  <c r="B49" i="4"/>
  <c r="B47" i="4"/>
  <c r="B46" i="4"/>
  <c r="B45" i="4"/>
  <c r="B43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0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J25" i="3"/>
  <c r="J23" i="3"/>
  <c r="I19" i="4" s="1"/>
  <c r="J22" i="3"/>
  <c r="I18" i="4" s="1"/>
  <c r="J52" i="3"/>
  <c r="I48" i="4" s="1"/>
  <c r="H52" i="3"/>
  <c r="G48" i="4" s="1"/>
  <c r="G52" i="3"/>
  <c r="F48" i="4" s="1"/>
  <c r="F52" i="3"/>
  <c r="E48" i="4" s="1"/>
  <c r="E52" i="3"/>
  <c r="D48" i="4" s="1"/>
  <c r="D52" i="3"/>
  <c r="C48" i="4" s="1"/>
  <c r="H25" i="3"/>
  <c r="G25" i="3"/>
  <c r="F25" i="3"/>
  <c r="E25" i="3"/>
  <c r="D25" i="3"/>
  <c r="C21" i="4" s="1"/>
  <c r="H23" i="3"/>
  <c r="G19" i="4" s="1"/>
  <c r="G23" i="3"/>
  <c r="F19" i="4" s="1"/>
  <c r="F23" i="3"/>
  <c r="E19" i="4" s="1"/>
  <c r="E23" i="3"/>
  <c r="D19" i="4" s="1"/>
  <c r="D23" i="3"/>
  <c r="C19" i="4" s="1"/>
  <c r="H22" i="3"/>
  <c r="G22" i="3"/>
  <c r="F18" i="4" s="1"/>
  <c r="F22" i="3"/>
  <c r="E18" i="4" s="1"/>
  <c r="E22" i="3"/>
  <c r="D18" i="4" s="1"/>
  <c r="D22" i="3"/>
  <c r="C18" i="4" s="1"/>
  <c r="C25" i="3"/>
  <c r="C23" i="3"/>
  <c r="B19" i="4" s="1"/>
  <c r="C22" i="3"/>
  <c r="B18" i="4" s="1"/>
  <c r="C52" i="3"/>
  <c r="B48" i="4" s="1"/>
  <c r="C48" i="3"/>
  <c r="C46" i="3" s="1"/>
  <c r="B42" i="4" s="1"/>
  <c r="B44" i="4" l="1"/>
  <c r="B21" i="4"/>
  <c r="L10" i="3"/>
  <c r="A5" i="4"/>
  <c r="G21" i="4"/>
  <c r="I21" i="4"/>
  <c r="F21" i="4"/>
  <c r="E21" i="4"/>
  <c r="D21" i="4"/>
  <c r="B1" i="3"/>
  <c r="L11" i="3" l="1"/>
  <c r="A6" i="4"/>
  <c r="C55" i="3"/>
  <c r="D55" i="3"/>
  <c r="E55" i="3"/>
  <c r="F55" i="3"/>
  <c r="G55" i="3"/>
  <c r="H55" i="3"/>
  <c r="J55" i="3"/>
  <c r="C51" i="4" l="1"/>
  <c r="D67" i="3"/>
  <c r="C63" i="4" s="1"/>
  <c r="D51" i="4"/>
  <c r="E67" i="3"/>
  <c r="D63" i="4" s="1"/>
  <c r="B51" i="4"/>
  <c r="C67" i="3"/>
  <c r="I51" i="4"/>
  <c r="J67" i="3"/>
  <c r="J78" i="3" s="1"/>
  <c r="F51" i="4"/>
  <c r="G67" i="3"/>
  <c r="G51" i="4"/>
  <c r="H67" i="3"/>
  <c r="E51" i="4"/>
  <c r="F67" i="3"/>
  <c r="E63" i="4" s="1"/>
  <c r="L12" i="3"/>
  <c r="A7" i="4"/>
  <c r="B2" i="4"/>
  <c r="H78" i="3" l="1"/>
  <c r="G63" i="4"/>
  <c r="C78" i="3"/>
  <c r="B63" i="4"/>
  <c r="D78" i="3"/>
  <c r="L13" i="3"/>
  <c r="A8" i="4"/>
  <c r="E78" i="3"/>
  <c r="G78" i="3"/>
  <c r="F63" i="4"/>
  <c r="I63" i="4"/>
  <c r="F78" i="3"/>
  <c r="L14" i="3" l="1"/>
  <c r="A9" i="4"/>
  <c r="L15" i="3" l="1"/>
  <c r="A10" i="4"/>
  <c r="L16" i="3" l="1"/>
  <c r="A11" i="4"/>
  <c r="L17" i="3" l="1"/>
  <c r="A12" i="4"/>
  <c r="L18" i="3" l="1"/>
  <c r="A13" i="4"/>
  <c r="L19" i="3" l="1"/>
  <c r="A14" i="4"/>
  <c r="L20" i="3" l="1"/>
  <c r="A15" i="4"/>
  <c r="L21" i="3" l="1"/>
  <c r="A16" i="4"/>
  <c r="L22" i="3" l="1"/>
  <c r="A17" i="4"/>
  <c r="L23" i="3" l="1"/>
  <c r="A18" i="4"/>
  <c r="L24" i="3" l="1"/>
  <c r="A19" i="4"/>
  <c r="L25" i="3" l="1"/>
  <c r="A20" i="4"/>
  <c r="L26" i="3" l="1"/>
  <c r="A21" i="4"/>
  <c r="L27" i="3" l="1"/>
  <c r="A22" i="4"/>
  <c r="L28" i="3" l="1"/>
  <c r="A23" i="4"/>
  <c r="L29" i="3" l="1"/>
  <c r="A24" i="4"/>
  <c r="L30" i="3" l="1"/>
  <c r="A25" i="4"/>
  <c r="L31" i="3" l="1"/>
  <c r="A26" i="4"/>
  <c r="L32" i="3" l="1"/>
  <c r="A27" i="4"/>
  <c r="L33" i="3" l="1"/>
  <c r="A28" i="4"/>
  <c r="L34" i="3" l="1"/>
  <c r="A29" i="4"/>
  <c r="L35" i="3" l="1"/>
  <c r="A30" i="4"/>
  <c r="L36" i="3" l="1"/>
  <c r="A31" i="4"/>
  <c r="L37" i="3" l="1"/>
  <c r="A32" i="4"/>
  <c r="L38" i="3" l="1"/>
  <c r="A33" i="4"/>
  <c r="L39" i="3" l="1"/>
  <c r="A34" i="4"/>
  <c r="L40" i="3" l="1"/>
  <c r="A35" i="4"/>
  <c r="L41" i="3" l="1"/>
  <c r="A36" i="4"/>
  <c r="L42" i="3" l="1"/>
  <c r="A37" i="4"/>
  <c r="L43" i="3" l="1"/>
  <c r="A38" i="4"/>
  <c r="L44" i="3" l="1"/>
  <c r="A39" i="4"/>
  <c r="L45" i="3" l="1"/>
  <c r="A40" i="4"/>
  <c r="L46" i="3" l="1"/>
  <c r="A41" i="4"/>
  <c r="L47" i="3" l="1"/>
  <c r="A42" i="4"/>
  <c r="L48" i="3" l="1"/>
  <c r="A43" i="4"/>
  <c r="L49" i="3" l="1"/>
  <c r="A44" i="4"/>
  <c r="L50" i="3" l="1"/>
  <c r="A45" i="4"/>
  <c r="L51" i="3" l="1"/>
  <c r="A46" i="4"/>
  <c r="L52" i="3" l="1"/>
  <c r="A47" i="4"/>
  <c r="L53" i="3" l="1"/>
  <c r="A48" i="4"/>
  <c r="L54" i="3" l="1"/>
  <c r="A49" i="4"/>
  <c r="L55" i="3" l="1"/>
  <c r="A50" i="4"/>
  <c r="L56" i="3" l="1"/>
  <c r="A51" i="4"/>
  <c r="L57" i="3" l="1"/>
  <c r="A52" i="4"/>
  <c r="L58" i="3" l="1"/>
  <c r="A53" i="4"/>
  <c r="L59" i="3" l="1"/>
  <c r="A54" i="4"/>
  <c r="L60" i="3" l="1"/>
  <c r="A55" i="4"/>
  <c r="L61" i="3" l="1"/>
  <c r="A56" i="4"/>
  <c r="L62" i="3" l="1"/>
  <c r="A57" i="4"/>
  <c r="L63" i="3" l="1"/>
  <c r="A58" i="4"/>
  <c r="L64" i="3" l="1"/>
  <c r="A59" i="4"/>
  <c r="L65" i="3" l="1"/>
  <c r="A60" i="4"/>
  <c r="L66" i="3" l="1"/>
  <c r="A61" i="4"/>
  <c r="L67" i="3" l="1"/>
  <c r="A62" i="4"/>
  <c r="L68" i="3" l="1"/>
  <c r="A63" i="4"/>
  <c r="L69" i="3" l="1"/>
  <c r="A65" i="4" s="1"/>
  <c r="A64" i="4"/>
</calcChain>
</file>

<file path=xl/sharedStrings.xml><?xml version="1.0" encoding="utf-8"?>
<sst xmlns="http://schemas.openxmlformats.org/spreadsheetml/2006/main" count="285" uniqueCount="186">
  <si>
    <t>Parameters in Card Cage Memory</t>
  </si>
  <si>
    <t>Parameter #</t>
  </si>
  <si>
    <t>Parameter Name</t>
  </si>
  <si>
    <t>Parameter Description</t>
  </si>
  <si>
    <t>Minimum Revision Date Code</t>
  </si>
  <si>
    <t>Sx-IGH controller must meet minimum revison date code</t>
  </si>
  <si>
    <t>YYYYMMDD</t>
  </si>
  <si>
    <t>Data and/or Range</t>
  </si>
  <si>
    <t>Minimum Firmware Revision</t>
  </si>
  <si>
    <t>Sx-IGH controller must meet minimum firmware revision</t>
  </si>
  <si>
    <t>Sets the controller's serial unit ID number</t>
  </si>
  <si>
    <t>Serial Unit ID</t>
  </si>
  <si>
    <t>CAN Unit ID</t>
  </si>
  <si>
    <t>Sets the controller's CAN Unit ID number</t>
  </si>
  <si>
    <t>Motor ID</t>
  </si>
  <si>
    <t>Controller checks that motor plugged matched this Motor ID; set to 0 to skip check</t>
  </si>
  <si>
    <t>Motor Constants 1</t>
  </si>
  <si>
    <t>MC1</t>
  </si>
  <si>
    <t>MC2</t>
  </si>
  <si>
    <t>MC3</t>
  </si>
  <si>
    <t>MC4</t>
  </si>
  <si>
    <t>MC5</t>
  </si>
  <si>
    <t>MC6</t>
  </si>
  <si>
    <t>MC7</t>
  </si>
  <si>
    <t>MC8</t>
  </si>
  <si>
    <t>Motor Constants 2</t>
  </si>
  <si>
    <t>Motor Constants 3</t>
  </si>
  <si>
    <t>Motor Constants 4</t>
  </si>
  <si>
    <t>Motor Constants 5</t>
  </si>
  <si>
    <t>Motor Constants 6</t>
  </si>
  <si>
    <t>Motor Constants 7</t>
  </si>
  <si>
    <t>Motor Constants 8</t>
  </si>
  <si>
    <t>0 to 32767</t>
  </si>
  <si>
    <t>10152,10277, 10283; 30001 to 30004; 30008; 0</t>
  </si>
  <si>
    <t>PAC2</t>
  </si>
  <si>
    <t>PAC1</t>
  </si>
  <si>
    <t>PAC3</t>
  </si>
  <si>
    <t>Phase Advanced Constant 1</t>
  </si>
  <si>
    <t>Phase Advanced Constant 2</t>
  </si>
  <si>
    <t>Phase Advanced Constant 3</t>
  </si>
  <si>
    <t>CTC - Ki</t>
  </si>
  <si>
    <t>CTC - Kp</t>
  </si>
  <si>
    <t>CTC - Kv1</t>
  </si>
  <si>
    <t>CTC - Kv2</t>
  </si>
  <si>
    <t>CTC - Kvff</t>
  </si>
  <si>
    <t>CTC - Ka</t>
  </si>
  <si>
    <t>CTC - Kaff</t>
  </si>
  <si>
    <t>FLC - Fv1</t>
  </si>
  <si>
    <t>FLC - Fv2</t>
  </si>
  <si>
    <t>FLC - Fa</t>
  </si>
  <si>
    <t>Scaling</t>
  </si>
  <si>
    <t>Motor Style</t>
  </si>
  <si>
    <t>0 to 30000</t>
  </si>
  <si>
    <t>Configures the maximum torque used while homing</t>
  </si>
  <si>
    <t>Configures the maximum torque used during normal operation</t>
  </si>
  <si>
    <t>Time to wait prior to starting homing routine (milliseconds)</t>
  </si>
  <si>
    <t>0 to 4,294,967</t>
  </si>
  <si>
    <t>Delay before Homing (ms)</t>
  </si>
  <si>
    <t>The speed the motor uses while homing</t>
  </si>
  <si>
    <t>Homing Method</t>
  </si>
  <si>
    <t>Velocity used when program is first starting up. A slow velocity sudden motions at start-up.</t>
  </si>
  <si>
    <t>Time to wait prior to setting full show velocity</t>
  </si>
  <si>
    <t>The full show velocity</t>
  </si>
  <si>
    <t>The maximum show acceleration</t>
  </si>
  <si>
    <t>Show Method</t>
  </si>
  <si>
    <t>Configures show method. 0 (default) = Position Input Mode (PIM). Others may be added later.</t>
  </si>
  <si>
    <t>Max Position Error</t>
  </si>
  <si>
    <t>Maximum Motor Temperature</t>
  </si>
  <si>
    <t>Minimum Start Voltage</t>
  </si>
  <si>
    <t>Maximum Voltage</t>
  </si>
  <si>
    <t>If driver voltage exceeds Maximum Voltag, controller faults out.</t>
  </si>
  <si>
    <t>OEM KEY</t>
  </si>
  <si>
    <t xml:space="preserve"> ASCII in Long Word i.e. GHP - not used but part of checksum</t>
  </si>
  <si>
    <t>Spare</t>
  </si>
  <si>
    <t>Checksum</t>
  </si>
  <si>
    <t>Spare location for future expansion - Initially set to 0.</t>
  </si>
  <si>
    <t>Accumulated Motion (HI)</t>
  </si>
  <si>
    <t>Accumulated Motion (LO)</t>
  </si>
  <si>
    <t>Holds upper 32-bit of 64-bit register Accumulated Motion</t>
  </si>
  <si>
    <t>Holds lower 32-bit of 64-bit register Accumulated Motion</t>
  </si>
  <si>
    <t>Axis Description</t>
  </si>
  <si>
    <t>Axis 1</t>
  </si>
  <si>
    <t>Axis 2</t>
  </si>
  <si>
    <t>Axis 3</t>
  </si>
  <si>
    <t>Axis 4</t>
  </si>
  <si>
    <t>Axis 5</t>
  </si>
  <si>
    <t>Field</t>
  </si>
  <si>
    <t>Axis 6</t>
  </si>
  <si>
    <t>Axis 7</t>
  </si>
  <si>
    <t>Axis 8</t>
  </si>
  <si>
    <t>Max sum</t>
  </si>
  <si>
    <t>Control Constatnts - Integrator (Ki) [native units]</t>
  </si>
  <si>
    <t>Control Constatnts - Proportional (Kp) [native units]</t>
  </si>
  <si>
    <t>Control Constatnts - Velocity #1 Feedback (Kv1) [native units]</t>
  </si>
  <si>
    <t>Control Constatnts - Velocity #2 Feedback (Kv2) [native units]</t>
  </si>
  <si>
    <t>Control Constatnts - Velocity Feedforward (Kvff) [native units]</t>
  </si>
  <si>
    <t>Control Constatnts - Acceleraton Feedback (Ka) [native units]</t>
  </si>
  <si>
    <t>Control Constatnts - Acceleraton Feedforward (Kaff) [native units]</t>
  </si>
  <si>
    <t>Filter Constanst - Velocity #1 Feedback Filter (Fv1) [native units]</t>
  </si>
  <si>
    <t>Filter Constanst - Velocity #2 Feedback Filter (Fv2) [native units]</t>
  </si>
  <si>
    <t>Filter Constanst - Acceleration Feedback Filter (Fa) [native units]</t>
  </si>
  <si>
    <t>Max Homing Position Error</t>
  </si>
  <si>
    <t xml:space="preserve">Maximum positon error while homing. </t>
  </si>
  <si>
    <t>Homing Torque (native)</t>
  </si>
  <si>
    <t>Running Torque (native)</t>
  </si>
  <si>
    <t>Homing Speed (native SVU)</t>
  </si>
  <si>
    <t>Homing Offset (counts)</t>
  </si>
  <si>
    <t>Initial Velocity (native SVU)</t>
  </si>
  <si>
    <t>Delay to Show Velocity (ms)</t>
  </si>
  <si>
    <t>Show Velocity (native SVU)</t>
  </si>
  <si>
    <t>multiplier for 3 phase motors</t>
  </si>
  <si>
    <t>1 to 126</t>
  </si>
  <si>
    <t>1 to 253</t>
  </si>
  <si>
    <t>Step4 | Step_shft</t>
  </si>
  <si>
    <t>Encoder Gain 1 | Encoder Gain 2</t>
  </si>
  <si>
    <t>Index Width | encoder alignment</t>
  </si>
  <si>
    <t>8 digits Hex?</t>
  </si>
  <si>
    <t>1  to 25</t>
  </si>
  <si>
    <t>from REG 229</t>
  </si>
  <si>
    <t>from REG 230</t>
  </si>
  <si>
    <t>from REG 227 ; make lower half 8001h to auto read alignment from motor memory (must have motor ID)</t>
  </si>
  <si>
    <t>Type 0 = 2 phase hybrid servo  i.e  I-grade motors
Type 1 = 2 phase hybrid Mosolvers
Type 2 = 3 phase S2-IGH
Type 3 = 3 phase S3-IGH
Type 4 = DC brush</t>
  </si>
  <si>
    <t>0 to 4</t>
  </si>
  <si>
    <t>SPARE</t>
  </si>
  <si>
    <t>The distance the motor moves off the hardstop (direction is automatic according to end of travel units)</t>
  </si>
  <si>
    <t>0 to 2</t>
  </si>
  <si>
    <t>Homing Method[138]:
   0)  Hardstop
   1) Auto dir to IO1 High
   2) Auto dir to IO1 Low</t>
  </si>
  <si>
    <t>Maximum travel</t>
  </si>
  <si>
    <t>Total span/direction of motion - encoder counts; negative for CCW motion from home</t>
  </si>
  <si>
    <t>Defines the maximum error allowed. 0 = ignore error. If negative, enable drag mode, disables trip on error</t>
  </si>
  <si>
    <t>The controller holds motion commands until driver voltage meets Minimum Start Voltage * 100</t>
  </si>
  <si>
    <t>If motor exceeds the maximum motor temperature, controller faults out. In degress Celsius  * 16</t>
  </si>
  <si>
    <t>100*16</t>
  </si>
  <si>
    <t>23 * 100</t>
  </si>
  <si>
    <t>0x00474850</t>
  </si>
  <si>
    <t>GHP</t>
  </si>
  <si>
    <t>Closed loop holding torque</t>
  </si>
  <si>
    <t>Auto Recover</t>
  </si>
  <si>
    <t>torque for holding (allowable continuous torque for temp limit loop)</t>
  </si>
  <si>
    <t>set to 1 to try to recover when error has passed, leave 0 to require reboot</t>
  </si>
  <si>
    <t>Enable torque thermal limit</t>
  </si>
  <si>
    <t>set to 1 to use thermal estimate for thermal limit, leave at 0 no limiting current by temp estimate</t>
  </si>
  <si>
    <t>Checksum, adding all parameters - checksum = 0</t>
  </si>
  <si>
    <t>Step4 | Step_shft [51]</t>
  </si>
  <si>
    <t>Encoder Gain 1 | Encoder Gain 2 [52]</t>
  </si>
  <si>
    <t>0009000A</t>
  </si>
  <si>
    <t>00A02239</t>
  </si>
  <si>
    <t>0=hard stop</t>
  </si>
  <si>
    <t>0 = PIM</t>
  </si>
  <si>
    <t>Maximum Motor Temperature C*16</t>
  </si>
  <si>
    <t>Minimum Start Voltage * 100</t>
  </si>
  <si>
    <t>"GHP"</t>
  </si>
  <si>
    <t>0= no, 1=yes</t>
  </si>
  <si>
    <t>0=no, 1=yes</t>
  </si>
  <si>
    <t>Index Width | encoder alignment [50]</t>
  </si>
  <si>
    <t>Motor ID [high word decimal [53]</t>
  </si>
  <si>
    <t>A17-1 (4')</t>
  </si>
  <si>
    <t>enter in hex below</t>
  </si>
  <si>
    <t>Motor type</t>
  </si>
  <si>
    <t>RSF-5B (10')</t>
  </si>
  <si>
    <t>Index Width | encoder alignment [50][227]</t>
  </si>
  <si>
    <t>Step4 | Step_shft [51][229]</t>
  </si>
  <si>
    <t>01F4105A</t>
  </si>
  <si>
    <t>000A004A</t>
  </si>
  <si>
    <t>03200A2A</t>
  </si>
  <si>
    <t>010A005A</t>
  </si>
  <si>
    <t>FHA-8C (10')</t>
  </si>
  <si>
    <t>ALL MOTOR PARAMETERS ARE FOR 24V OPERATION</t>
  </si>
  <si>
    <t>FHA-11C (10')</t>
  </si>
  <si>
    <t>0190146A</t>
  </si>
  <si>
    <t>Encoder Gain 1 | Encoder Gain 2 [52][230]</t>
  </si>
  <si>
    <t>020A005B</t>
  </si>
  <si>
    <t>04E20679</t>
  </si>
  <si>
    <t>0209006A</t>
  </si>
  <si>
    <t>FHA-14C (10')</t>
  </si>
  <si>
    <t>Revision of code (hex</t>
  </si>
  <si>
    <t>37</t>
  </si>
  <si>
    <t>Auto home at power up = 1</t>
  </si>
  <si>
    <t>FHA-17C (20')</t>
  </si>
  <si>
    <t>080003f7</t>
  </si>
  <si>
    <t>0107007b</t>
  </si>
  <si>
    <t>CSF-8-50</t>
  </si>
  <si>
    <t>step 4</t>
  </si>
  <si>
    <t>000000AB</t>
  </si>
  <si>
    <t>step 4 / 12</t>
  </si>
  <si>
    <t>step4 / 12 in hex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</si>
</sst>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/>
    <xf numFmtId="3" fontId="0" fillId="0" borderId="0" xfId="1" applyNumberFormat="1" applyFont="1" applyAlignment="1">
      <alignment horizontal="left" vertical="top"/>
    </xf>
    <xf numFmtId="1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" fontId="0" fillId="0" borderId="0" xfId="0" applyNumberFormat="1" applyAlignment="1">
      <alignment horizontal="right"/>
    </xf>
    <xf numFmtId="49" fontId="0" fillId="2" borderId="0" xfId="0" applyNumberFormat="1" applyFill="1"/>
    <xf numFmtId="0" fontId="0" fillId="5" borderId="0" xfId="0" applyFill="1"/>
    <xf numFmtId="1" fontId="0" fillId="6" borderId="0" xfId="0" applyNumberFormat="1" applyFill="1"/>
    <xf numFmtId="49" fontId="0" fillId="2" borderId="0" xfId="0" applyNumberFormat="1" applyFill="1" applyAlignment="1">
      <alignment wrapText="1"/>
    </xf>
    <xf numFmtId="3" fontId="0" fillId="5" borderId="0" xfId="0" applyNumberFormat="1" applyFill="1"/>
    <xf numFmtId="0" fontId="0" fillId="0" borderId="0" xfId="0" applyFill="1" applyAlignment="1">
      <alignment wrapText="1"/>
    </xf>
    <xf numFmtId="3" fontId="0" fillId="2" borderId="0" xfId="0" applyNumberFormat="1" applyFill="1"/>
    <xf numFmtId="0" fontId="0" fillId="7" borderId="0" xfId="0" applyFill="1" applyAlignment="1">
      <alignment wrapText="1"/>
    </xf>
    <xf numFmtId="0" fontId="0" fillId="7" borderId="0" xfId="0" applyFill="1"/>
    <xf numFmtId="4" fontId="0" fillId="0" borderId="0" xfId="0" applyNumberFormat="1"/>
    <xf numFmtId="0" fontId="0" fillId="6" borderId="0" xfId="0" applyFill="1"/>
    <xf numFmtId="0" fontId="0" fillId="2" borderId="0" xfId="0" applyNumberFormat="1" applyFill="1"/>
    <xf numFmtId="0" fontId="0" fillId="8" borderId="0" xfId="0" applyFill="1"/>
    <xf numFmtId="0" fontId="0" fillId="8" borderId="0" xfId="0" applyFill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6A7EB-EB7B-4C08-AFBB-217A84A00EB8}">
  <dimension ref="A1:F67"/>
  <sheetViews>
    <sheetView topLeftCell="A40" zoomScale="130" zoomScaleNormal="130" workbookViewId="0">
      <selection activeCell="D8" sqref="D8"/>
    </sheetView>
  </sheetViews>
  <sheetFormatPr defaultRowHeight="15" x14ac:dyDescent="0.25"/>
  <cols>
    <col min="2" max="2" width="14" style="1" customWidth="1"/>
    <col min="3" max="3" width="32" customWidth="1"/>
    <col min="4" max="4" width="85.140625" customWidth="1"/>
    <col min="5" max="5" width="44.5703125" style="11" customWidth="1"/>
  </cols>
  <sheetData>
    <row r="1" spans="1:5" x14ac:dyDescent="0.25">
      <c r="A1" t="s">
        <v>0</v>
      </c>
    </row>
    <row r="3" spans="1:5" x14ac:dyDescent="0.25">
      <c r="B3" s="1" t="s">
        <v>1</v>
      </c>
      <c r="C3" t="s">
        <v>2</v>
      </c>
      <c r="D3" t="s">
        <v>3</v>
      </c>
      <c r="E3" s="11" t="s">
        <v>7</v>
      </c>
    </row>
    <row r="4" spans="1:5" x14ac:dyDescent="0.25">
      <c r="B4" s="1">
        <v>1</v>
      </c>
      <c r="C4" t="s">
        <v>4</v>
      </c>
      <c r="D4" t="s">
        <v>5</v>
      </c>
      <c r="E4" s="11" t="s">
        <v>6</v>
      </c>
    </row>
    <row r="5" spans="1:5" x14ac:dyDescent="0.25">
      <c r="B5" s="1">
        <v>2</v>
      </c>
      <c r="C5" t="s">
        <v>8</v>
      </c>
      <c r="D5" t="s">
        <v>9</v>
      </c>
      <c r="E5" s="11">
        <v>37</v>
      </c>
    </row>
    <row r="6" spans="1:5" x14ac:dyDescent="0.25">
      <c r="A6" s="7"/>
      <c r="B6" s="1">
        <v>3</v>
      </c>
      <c r="C6" t="s">
        <v>11</v>
      </c>
      <c r="D6" t="s">
        <v>10</v>
      </c>
      <c r="E6" s="11" t="s">
        <v>112</v>
      </c>
    </row>
    <row r="7" spans="1:5" x14ac:dyDescent="0.25">
      <c r="A7" s="7"/>
      <c r="B7" s="1">
        <v>4</v>
      </c>
      <c r="C7" t="s">
        <v>12</v>
      </c>
      <c r="D7" t="s">
        <v>13</v>
      </c>
      <c r="E7" s="11" t="s">
        <v>111</v>
      </c>
    </row>
    <row r="8" spans="1:5" x14ac:dyDescent="0.25">
      <c r="B8" s="1">
        <v>5</v>
      </c>
      <c r="C8" t="s">
        <v>14</v>
      </c>
      <c r="D8" t="s">
        <v>15</v>
      </c>
      <c r="E8" s="11" t="s">
        <v>33</v>
      </c>
    </row>
    <row r="9" spans="1:5" x14ac:dyDescent="0.25">
      <c r="B9" s="1">
        <v>6</v>
      </c>
      <c r="C9" t="s">
        <v>17</v>
      </c>
      <c r="D9" t="s">
        <v>16</v>
      </c>
      <c r="E9" s="11" t="s">
        <v>32</v>
      </c>
    </row>
    <row r="10" spans="1:5" x14ac:dyDescent="0.25">
      <c r="B10" s="1">
        <v>7</v>
      </c>
      <c r="C10" t="s">
        <v>18</v>
      </c>
      <c r="D10" t="s">
        <v>25</v>
      </c>
      <c r="E10" s="11" t="s">
        <v>32</v>
      </c>
    </row>
    <row r="11" spans="1:5" x14ac:dyDescent="0.25">
      <c r="B11" s="1">
        <v>8</v>
      </c>
      <c r="C11" t="s">
        <v>19</v>
      </c>
      <c r="D11" t="s">
        <v>26</v>
      </c>
      <c r="E11" s="11" t="s">
        <v>32</v>
      </c>
    </row>
    <row r="12" spans="1:5" x14ac:dyDescent="0.25">
      <c r="B12" s="1">
        <v>9</v>
      </c>
      <c r="C12" t="s">
        <v>20</v>
      </c>
      <c r="D12" t="s">
        <v>27</v>
      </c>
      <c r="E12" s="11" t="s">
        <v>32</v>
      </c>
    </row>
    <row r="13" spans="1:5" x14ac:dyDescent="0.25">
      <c r="B13" s="1">
        <v>10</v>
      </c>
      <c r="C13" t="s">
        <v>21</v>
      </c>
      <c r="D13" t="s">
        <v>28</v>
      </c>
      <c r="E13" s="11" t="s">
        <v>32</v>
      </c>
    </row>
    <row r="14" spans="1:5" x14ac:dyDescent="0.25">
      <c r="B14" s="1">
        <v>11</v>
      </c>
      <c r="C14" t="s">
        <v>22</v>
      </c>
      <c r="D14" t="s">
        <v>29</v>
      </c>
      <c r="E14" s="11" t="s">
        <v>32</v>
      </c>
    </row>
    <row r="15" spans="1:5" x14ac:dyDescent="0.25">
      <c r="B15" s="1">
        <v>12</v>
      </c>
      <c r="C15" t="s">
        <v>23</v>
      </c>
      <c r="D15" t="s">
        <v>30</v>
      </c>
      <c r="E15" s="11" t="s">
        <v>32</v>
      </c>
    </row>
    <row r="16" spans="1:5" x14ac:dyDescent="0.25">
      <c r="B16" s="1">
        <v>13</v>
      </c>
      <c r="C16" t="s">
        <v>24</v>
      </c>
      <c r="D16" t="s">
        <v>31</v>
      </c>
      <c r="E16" s="11" t="s">
        <v>32</v>
      </c>
    </row>
    <row r="17" spans="1:5" x14ac:dyDescent="0.25">
      <c r="B17" s="1">
        <v>14</v>
      </c>
      <c r="C17" t="s">
        <v>35</v>
      </c>
      <c r="D17" t="s">
        <v>37</v>
      </c>
      <c r="E17" s="11" t="s">
        <v>32</v>
      </c>
    </row>
    <row r="18" spans="1:5" x14ac:dyDescent="0.25">
      <c r="B18" s="1">
        <v>15</v>
      </c>
      <c r="C18" t="s">
        <v>34</v>
      </c>
      <c r="D18" t="s">
        <v>38</v>
      </c>
      <c r="E18" s="11" t="s">
        <v>32</v>
      </c>
    </row>
    <row r="19" spans="1:5" x14ac:dyDescent="0.25">
      <c r="B19" s="1">
        <v>16</v>
      </c>
      <c r="C19" t="s">
        <v>36</v>
      </c>
      <c r="D19" t="s">
        <v>39</v>
      </c>
      <c r="E19" s="11" t="s">
        <v>32</v>
      </c>
    </row>
    <row r="20" spans="1:5" x14ac:dyDescent="0.25">
      <c r="B20" s="1">
        <v>17</v>
      </c>
      <c r="C20" t="s">
        <v>113</v>
      </c>
      <c r="D20" t="s">
        <v>118</v>
      </c>
      <c r="E20" s="12" t="s">
        <v>116</v>
      </c>
    </row>
    <row r="21" spans="1:5" x14ac:dyDescent="0.25">
      <c r="B21" s="1">
        <v>18</v>
      </c>
      <c r="C21" t="s">
        <v>114</v>
      </c>
      <c r="D21" t="s">
        <v>119</v>
      </c>
      <c r="E21" s="12" t="s">
        <v>116</v>
      </c>
    </row>
    <row r="22" spans="1:5" x14ac:dyDescent="0.25">
      <c r="B22" s="1">
        <v>19</v>
      </c>
      <c r="C22" t="s">
        <v>50</v>
      </c>
      <c r="D22" t="s">
        <v>110</v>
      </c>
      <c r="E22" s="13" t="s">
        <v>117</v>
      </c>
    </row>
    <row r="23" spans="1:5" ht="30" x14ac:dyDescent="0.25">
      <c r="B23" s="1">
        <v>20</v>
      </c>
      <c r="C23" t="s">
        <v>115</v>
      </c>
      <c r="D23" s="2" t="s">
        <v>120</v>
      </c>
      <c r="E23" s="12" t="s">
        <v>116</v>
      </c>
    </row>
    <row r="24" spans="1:5" x14ac:dyDescent="0.25">
      <c r="A24" s="7"/>
      <c r="B24" s="1">
        <v>21</v>
      </c>
      <c r="C24" t="s">
        <v>40</v>
      </c>
      <c r="D24" t="s">
        <v>91</v>
      </c>
    </row>
    <row r="25" spans="1:5" x14ac:dyDescent="0.25">
      <c r="A25" s="7"/>
      <c r="B25" s="1">
        <v>22</v>
      </c>
      <c r="C25" t="s">
        <v>41</v>
      </c>
      <c r="D25" t="s">
        <v>92</v>
      </c>
    </row>
    <row r="26" spans="1:5" x14ac:dyDescent="0.25">
      <c r="A26" s="7"/>
      <c r="B26" s="1">
        <v>23</v>
      </c>
      <c r="C26" t="s">
        <v>42</v>
      </c>
      <c r="D26" t="s">
        <v>93</v>
      </c>
    </row>
    <row r="27" spans="1:5" x14ac:dyDescent="0.25">
      <c r="A27" s="7"/>
      <c r="B27" s="1">
        <v>24</v>
      </c>
      <c r="C27" t="s">
        <v>43</v>
      </c>
      <c r="D27" t="s">
        <v>94</v>
      </c>
    </row>
    <row r="28" spans="1:5" x14ac:dyDescent="0.25">
      <c r="A28" s="7"/>
      <c r="B28" s="1">
        <v>25</v>
      </c>
      <c r="C28" t="s">
        <v>44</v>
      </c>
      <c r="D28" t="s">
        <v>95</v>
      </c>
    </row>
    <row r="29" spans="1:5" x14ac:dyDescent="0.25">
      <c r="A29" s="7"/>
      <c r="B29" s="1">
        <v>26</v>
      </c>
      <c r="C29" t="s">
        <v>45</v>
      </c>
      <c r="D29" t="s">
        <v>96</v>
      </c>
    </row>
    <row r="30" spans="1:5" x14ac:dyDescent="0.25">
      <c r="A30" s="7"/>
      <c r="B30" s="1">
        <v>27</v>
      </c>
      <c r="C30" t="s">
        <v>46</v>
      </c>
      <c r="D30" t="s">
        <v>97</v>
      </c>
    </row>
    <row r="31" spans="1:5" x14ac:dyDescent="0.25">
      <c r="A31" s="7"/>
      <c r="B31" s="1">
        <v>28</v>
      </c>
      <c r="C31" t="s">
        <v>47</v>
      </c>
      <c r="D31" t="s">
        <v>98</v>
      </c>
    </row>
    <row r="32" spans="1:5" x14ac:dyDescent="0.25">
      <c r="A32" s="7"/>
      <c r="B32" s="1">
        <v>29</v>
      </c>
      <c r="C32" t="s">
        <v>48</v>
      </c>
      <c r="D32" t="s">
        <v>99</v>
      </c>
    </row>
    <row r="33" spans="1:5" x14ac:dyDescent="0.25">
      <c r="A33" s="7"/>
      <c r="B33" s="1">
        <v>30</v>
      </c>
      <c r="C33" t="s">
        <v>49</v>
      </c>
      <c r="D33" t="s">
        <v>100</v>
      </c>
    </row>
    <row r="34" spans="1:5" ht="75" x14ac:dyDescent="0.25">
      <c r="B34" s="1">
        <v>31</v>
      </c>
      <c r="C34" t="s">
        <v>51</v>
      </c>
      <c r="D34" s="2" t="s">
        <v>121</v>
      </c>
      <c r="E34" s="11" t="s">
        <v>122</v>
      </c>
    </row>
    <row r="35" spans="1:5" x14ac:dyDescent="0.25">
      <c r="A35" s="7"/>
      <c r="B35" s="1">
        <v>32</v>
      </c>
      <c r="C35" t="s">
        <v>103</v>
      </c>
      <c r="D35" t="s">
        <v>53</v>
      </c>
      <c r="E35" s="11" t="s">
        <v>52</v>
      </c>
    </row>
    <row r="36" spans="1:5" x14ac:dyDescent="0.25">
      <c r="A36" s="7"/>
      <c r="B36" s="1">
        <v>33</v>
      </c>
      <c r="C36" t="s">
        <v>104</v>
      </c>
      <c r="D36" t="s">
        <v>54</v>
      </c>
      <c r="E36" s="11" t="s">
        <v>52</v>
      </c>
    </row>
    <row r="37" spans="1:5" x14ac:dyDescent="0.25">
      <c r="A37" s="7"/>
      <c r="B37" s="1">
        <v>34</v>
      </c>
      <c r="C37" t="s">
        <v>57</v>
      </c>
      <c r="D37" t="s">
        <v>55</v>
      </c>
      <c r="E37" s="11" t="s">
        <v>56</v>
      </c>
    </row>
    <row r="38" spans="1:5" x14ac:dyDescent="0.25">
      <c r="A38" s="7"/>
      <c r="B38" s="1">
        <v>35</v>
      </c>
      <c r="C38" s="8" t="s">
        <v>123</v>
      </c>
    </row>
    <row r="39" spans="1:5" x14ac:dyDescent="0.25">
      <c r="A39" s="7"/>
      <c r="B39" s="1">
        <v>36</v>
      </c>
      <c r="C39" t="s">
        <v>105</v>
      </c>
      <c r="D39" t="s">
        <v>58</v>
      </c>
    </row>
    <row r="40" spans="1:5" x14ac:dyDescent="0.25">
      <c r="A40" s="7"/>
      <c r="B40" s="1">
        <v>37</v>
      </c>
      <c r="C40" t="s">
        <v>106</v>
      </c>
      <c r="D40" t="s">
        <v>124</v>
      </c>
    </row>
    <row r="41" spans="1:5" ht="60" x14ac:dyDescent="0.25">
      <c r="A41" s="7"/>
      <c r="B41" s="1">
        <v>38</v>
      </c>
      <c r="C41" s="9" t="s">
        <v>59</v>
      </c>
      <c r="D41" s="2" t="s">
        <v>126</v>
      </c>
      <c r="E41" s="11" t="s">
        <v>125</v>
      </c>
    </row>
    <row r="42" spans="1:5" x14ac:dyDescent="0.25">
      <c r="A42" s="7"/>
      <c r="B42" s="1">
        <v>39</v>
      </c>
      <c r="C42" t="s">
        <v>127</v>
      </c>
      <c r="D42" t="s">
        <v>128</v>
      </c>
    </row>
    <row r="43" spans="1:5" x14ac:dyDescent="0.25">
      <c r="A43" s="7"/>
      <c r="B43" s="1">
        <v>40</v>
      </c>
      <c r="C43" s="10" t="s">
        <v>123</v>
      </c>
    </row>
    <row r="44" spans="1:5" x14ac:dyDescent="0.25">
      <c r="B44" s="1">
        <v>41</v>
      </c>
      <c r="C44" t="s">
        <v>107</v>
      </c>
      <c r="D44" t="s">
        <v>60</v>
      </c>
    </row>
    <row r="45" spans="1:5" x14ac:dyDescent="0.25">
      <c r="A45" s="7"/>
      <c r="B45" s="1">
        <v>42</v>
      </c>
      <c r="C45" t="s">
        <v>108</v>
      </c>
      <c r="D45" t="s">
        <v>61</v>
      </c>
    </row>
    <row r="46" spans="1:5" x14ac:dyDescent="0.25">
      <c r="B46" s="1">
        <v>43</v>
      </c>
      <c r="C46" t="s">
        <v>109</v>
      </c>
      <c r="D46" t="s">
        <v>62</v>
      </c>
    </row>
    <row r="47" spans="1:5" x14ac:dyDescent="0.25">
      <c r="B47" s="1">
        <v>44</v>
      </c>
      <c r="C47" s="10" t="s">
        <v>123</v>
      </c>
      <c r="D47" t="s">
        <v>63</v>
      </c>
    </row>
    <row r="48" spans="1:5" x14ac:dyDescent="0.25">
      <c r="B48" s="1">
        <v>45</v>
      </c>
      <c r="C48" t="s">
        <v>64</v>
      </c>
      <c r="D48" t="s">
        <v>65</v>
      </c>
      <c r="E48" s="11">
        <v>0</v>
      </c>
    </row>
    <row r="49" spans="1:6" ht="30" x14ac:dyDescent="0.25">
      <c r="A49" s="7"/>
      <c r="B49" s="1">
        <v>46</v>
      </c>
      <c r="C49" t="s">
        <v>66</v>
      </c>
      <c r="D49" s="2" t="s">
        <v>129</v>
      </c>
      <c r="E49" s="11">
        <v>0</v>
      </c>
    </row>
    <row r="50" spans="1:6" x14ac:dyDescent="0.25">
      <c r="A50" s="7"/>
      <c r="B50" s="1">
        <v>47</v>
      </c>
      <c r="C50" t="s">
        <v>67</v>
      </c>
      <c r="D50" t="s">
        <v>131</v>
      </c>
      <c r="E50" s="11" t="s">
        <v>132</v>
      </c>
    </row>
    <row r="51" spans="1:6" x14ac:dyDescent="0.25">
      <c r="A51" s="7"/>
      <c r="B51" s="1">
        <v>48</v>
      </c>
      <c r="C51" t="s">
        <v>68</v>
      </c>
      <c r="D51" t="s">
        <v>130</v>
      </c>
      <c r="E51" s="11" t="s">
        <v>133</v>
      </c>
    </row>
    <row r="52" spans="1:6" x14ac:dyDescent="0.25">
      <c r="A52" s="7"/>
      <c r="B52" s="1">
        <v>49</v>
      </c>
      <c r="C52" t="s">
        <v>69</v>
      </c>
      <c r="D52" t="s">
        <v>70</v>
      </c>
      <c r="E52" s="11">
        <v>28</v>
      </c>
    </row>
    <row r="53" spans="1:6" x14ac:dyDescent="0.25">
      <c r="A53" s="7"/>
      <c r="B53" s="1">
        <v>50</v>
      </c>
      <c r="C53" t="s">
        <v>71</v>
      </c>
      <c r="D53" t="s">
        <v>72</v>
      </c>
      <c r="E53" s="11" t="s">
        <v>134</v>
      </c>
      <c r="F53" t="s">
        <v>135</v>
      </c>
    </row>
    <row r="54" spans="1:6" x14ac:dyDescent="0.25">
      <c r="A54" s="7"/>
      <c r="B54" s="1">
        <v>51</v>
      </c>
      <c r="C54" t="s">
        <v>101</v>
      </c>
      <c r="D54" t="s">
        <v>102</v>
      </c>
      <c r="E54" s="11">
        <v>0</v>
      </c>
    </row>
    <row r="55" spans="1:6" x14ac:dyDescent="0.25">
      <c r="A55" s="7"/>
      <c r="B55" s="1">
        <v>52</v>
      </c>
      <c r="C55" t="s">
        <v>136</v>
      </c>
      <c r="D55" t="s">
        <v>138</v>
      </c>
      <c r="E55" s="11">
        <v>0</v>
      </c>
    </row>
    <row r="56" spans="1:6" x14ac:dyDescent="0.25">
      <c r="A56" s="7"/>
      <c r="B56" s="1">
        <v>53</v>
      </c>
      <c r="C56" t="s">
        <v>137</v>
      </c>
      <c r="D56" t="s">
        <v>139</v>
      </c>
      <c r="E56" s="11">
        <v>0</v>
      </c>
    </row>
    <row r="57" spans="1:6" x14ac:dyDescent="0.25">
      <c r="A57" s="7"/>
      <c r="B57" s="1">
        <v>54</v>
      </c>
      <c r="C57" t="s">
        <v>140</v>
      </c>
      <c r="D57" t="s">
        <v>141</v>
      </c>
      <c r="E57" s="11">
        <v>0</v>
      </c>
    </row>
    <row r="58" spans="1:6" x14ac:dyDescent="0.25">
      <c r="A58" s="7"/>
      <c r="B58" s="1">
        <v>55</v>
      </c>
      <c r="C58" t="s">
        <v>73</v>
      </c>
      <c r="D58" t="s">
        <v>75</v>
      </c>
      <c r="E58" s="11">
        <v>0</v>
      </c>
    </row>
    <row r="59" spans="1:6" x14ac:dyDescent="0.25">
      <c r="A59" s="7"/>
      <c r="B59" s="1">
        <v>56</v>
      </c>
      <c r="C59" t="s">
        <v>73</v>
      </c>
      <c r="D59" t="s">
        <v>75</v>
      </c>
      <c r="E59" s="11">
        <v>0</v>
      </c>
    </row>
    <row r="60" spans="1:6" x14ac:dyDescent="0.25">
      <c r="A60" s="7"/>
      <c r="B60" s="1">
        <v>57</v>
      </c>
      <c r="C60" t="s">
        <v>73</v>
      </c>
      <c r="D60" t="s">
        <v>75</v>
      </c>
      <c r="E60" s="11">
        <v>0</v>
      </c>
    </row>
    <row r="61" spans="1:6" x14ac:dyDescent="0.25">
      <c r="A61" s="7"/>
      <c r="B61" s="1">
        <v>58</v>
      </c>
      <c r="C61" t="s">
        <v>73</v>
      </c>
      <c r="D61" t="s">
        <v>75</v>
      </c>
      <c r="E61" s="11">
        <v>0</v>
      </c>
    </row>
    <row r="62" spans="1:6" x14ac:dyDescent="0.25">
      <c r="A62" s="7"/>
      <c r="B62" s="1">
        <v>59</v>
      </c>
      <c r="C62" t="s">
        <v>73</v>
      </c>
      <c r="D62" t="s">
        <v>75</v>
      </c>
      <c r="E62" s="11">
        <v>0</v>
      </c>
    </row>
    <row r="63" spans="1:6" x14ac:dyDescent="0.25">
      <c r="A63" s="7"/>
      <c r="B63" s="1">
        <v>60</v>
      </c>
      <c r="C63" t="s">
        <v>73</v>
      </c>
      <c r="D63" t="s">
        <v>75</v>
      </c>
      <c r="E63" s="11">
        <v>0</v>
      </c>
    </row>
    <row r="64" spans="1:6" x14ac:dyDescent="0.25">
      <c r="B64" s="1">
        <v>61</v>
      </c>
      <c r="C64" t="s">
        <v>73</v>
      </c>
      <c r="D64" t="s">
        <v>75</v>
      </c>
    </row>
    <row r="65" spans="1:4" x14ac:dyDescent="0.25">
      <c r="A65" s="7"/>
      <c r="B65" s="1">
        <v>62</v>
      </c>
      <c r="C65" t="s">
        <v>74</v>
      </c>
      <c r="D65" t="s">
        <v>142</v>
      </c>
    </row>
    <row r="66" spans="1:4" x14ac:dyDescent="0.25">
      <c r="B66" s="1">
        <v>63</v>
      </c>
      <c r="C66" t="s">
        <v>76</v>
      </c>
      <c r="D66" t="s">
        <v>78</v>
      </c>
    </row>
    <row r="67" spans="1:4" x14ac:dyDescent="0.25">
      <c r="B67" s="1">
        <v>64</v>
      </c>
      <c r="C67" t="s">
        <v>77</v>
      </c>
      <c r="D67" t="s">
        <v>79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7E001-08D1-47FC-8883-89896B56A6F1}">
  <dimension ref="A1:BN82"/>
  <sheetViews>
    <sheetView tabSelected="1" topLeftCell="A26" zoomScale="70" zoomScaleNormal="70" workbookViewId="0">
      <selection activeCell="C67" sqref="C67"/>
    </sheetView>
  </sheetViews>
  <sheetFormatPr defaultRowHeight="15" x14ac:dyDescent="0.25"/>
  <cols>
    <col min="1" max="1" width="28.140625" customWidth="1"/>
    <col min="2" max="2" width="43" customWidth="1"/>
    <col min="3" max="3" width="22" customWidth="1"/>
    <col min="4" max="4" width="21.7109375" style="2" customWidth="1"/>
    <col min="5" max="5" width="20.42578125" style="2" customWidth="1"/>
    <col min="6" max="6" width="18.28515625" style="2" customWidth="1"/>
    <col min="7" max="7" width="21.140625" style="2" customWidth="1"/>
    <col min="8" max="8" width="17.42578125" style="19" customWidth="1"/>
    <col min="9" max="9" width="20" style="2" customWidth="1"/>
    <col min="10" max="10" width="17.140625" customWidth="1"/>
    <col min="12" max="12" width="19" customWidth="1"/>
    <col min="14" max="14" width="13.85546875" bestFit="1" customWidth="1"/>
  </cols>
  <sheetData>
    <row r="1" spans="1:66" x14ac:dyDescent="0.25">
      <c r="A1" t="s">
        <v>90</v>
      </c>
      <c r="B1" s="5">
        <f>2^31-1</f>
        <v>2147483647</v>
      </c>
      <c r="C1" t="s">
        <v>167</v>
      </c>
    </row>
    <row r="3" spans="1:66" x14ac:dyDescent="0.25">
      <c r="B3" t="s">
        <v>86</v>
      </c>
      <c r="C3" t="s">
        <v>81</v>
      </c>
      <c r="D3" t="s">
        <v>82</v>
      </c>
      <c r="E3" s="2" t="s">
        <v>83</v>
      </c>
      <c r="F3" s="2" t="s">
        <v>84</v>
      </c>
      <c r="G3" s="2" t="s">
        <v>85</v>
      </c>
      <c r="H3" s="19" t="s">
        <v>87</v>
      </c>
      <c r="I3" s="2" t="s">
        <v>88</v>
      </c>
      <c r="J3" s="2" t="s">
        <v>89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66" x14ac:dyDescent="0.25">
      <c r="B4" t="s">
        <v>80</v>
      </c>
      <c r="D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66" x14ac:dyDescent="0.25">
      <c r="B5" t="s">
        <v>158</v>
      </c>
      <c r="C5" t="s">
        <v>156</v>
      </c>
      <c r="D5" t="s">
        <v>159</v>
      </c>
      <c r="E5" t="s">
        <v>166</v>
      </c>
      <c r="F5" t="s">
        <v>168</v>
      </c>
      <c r="G5" t="s">
        <v>174</v>
      </c>
      <c r="H5" s="9" t="s">
        <v>178</v>
      </c>
      <c r="I5" s="9" t="s">
        <v>178</v>
      </c>
      <c r="J5" s="9" t="s">
        <v>181</v>
      </c>
    </row>
    <row r="6" spans="1:66" x14ac:dyDescent="0.25">
      <c r="B6" t="s">
        <v>4</v>
      </c>
      <c r="C6" s="2">
        <v>20190829</v>
      </c>
      <c r="D6" s="2">
        <v>20190829</v>
      </c>
      <c r="E6" s="2">
        <v>20190829</v>
      </c>
      <c r="F6" s="2">
        <v>20190829</v>
      </c>
      <c r="G6" s="2">
        <v>20190829</v>
      </c>
      <c r="H6" s="21">
        <v>20190829</v>
      </c>
      <c r="I6" s="21">
        <v>20190829</v>
      </c>
      <c r="J6" s="2">
        <v>20190829</v>
      </c>
      <c r="K6" s="2"/>
      <c r="L6" s="2">
        <v>101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x14ac:dyDescent="0.25">
      <c r="B7" t="s">
        <v>8</v>
      </c>
      <c r="C7" s="24">
        <f t="shared" ref="C7:J7" si="0">HEX2DEC(C76)</f>
        <v>55</v>
      </c>
      <c r="D7" s="24">
        <f t="shared" si="0"/>
        <v>55</v>
      </c>
      <c r="E7" s="24">
        <f t="shared" si="0"/>
        <v>55</v>
      </c>
      <c r="F7" s="24">
        <f t="shared" si="0"/>
        <v>55</v>
      </c>
      <c r="G7" s="24">
        <f t="shared" si="0"/>
        <v>55</v>
      </c>
      <c r="H7" s="24">
        <f t="shared" si="0"/>
        <v>55</v>
      </c>
      <c r="I7" s="24">
        <f t="shared" ref="I7" si="1">HEX2DEC(I76)</f>
        <v>55</v>
      </c>
      <c r="J7" s="24">
        <f t="shared" si="0"/>
        <v>55</v>
      </c>
      <c r="K7" s="2"/>
      <c r="L7" s="2">
        <f>L6+1</f>
        <v>102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66" x14ac:dyDescent="0.25">
      <c r="B8" t="s">
        <v>11</v>
      </c>
      <c r="C8" s="26">
        <v>1</v>
      </c>
      <c r="D8" s="27">
        <v>2</v>
      </c>
      <c r="E8" s="27">
        <v>3</v>
      </c>
      <c r="F8" s="27">
        <v>4</v>
      </c>
      <c r="G8" s="27">
        <v>5</v>
      </c>
      <c r="H8" s="27">
        <v>6</v>
      </c>
      <c r="I8" s="27">
        <v>6</v>
      </c>
      <c r="J8" s="27">
        <v>8</v>
      </c>
      <c r="K8" s="2"/>
      <c r="L8" s="2">
        <f t="shared" ref="L8:L69" si="2">L7+1</f>
        <v>103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66" x14ac:dyDescent="0.25">
      <c r="B9" t="s">
        <v>12</v>
      </c>
      <c r="C9" s="26">
        <v>1</v>
      </c>
      <c r="D9" s="27">
        <v>2</v>
      </c>
      <c r="E9" s="27">
        <v>3</v>
      </c>
      <c r="F9" s="27">
        <v>4</v>
      </c>
      <c r="G9" s="27">
        <v>5</v>
      </c>
      <c r="H9" s="27">
        <v>6</v>
      </c>
      <c r="I9" s="27">
        <v>6</v>
      </c>
      <c r="J9" s="27">
        <v>8</v>
      </c>
      <c r="K9" s="2"/>
      <c r="L9" s="2">
        <f t="shared" si="2"/>
        <v>104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66" x14ac:dyDescent="0.25">
      <c r="B10" t="s">
        <v>155</v>
      </c>
      <c r="C10" s="9">
        <v>10121</v>
      </c>
      <c r="D10" s="19">
        <v>30002</v>
      </c>
      <c r="E10" s="19">
        <v>30004</v>
      </c>
      <c r="F10" s="19">
        <v>30005</v>
      </c>
      <c r="G10" s="19">
        <v>30006</v>
      </c>
      <c r="H10" s="21">
        <v>30007</v>
      </c>
      <c r="I10" s="21">
        <v>30007</v>
      </c>
      <c r="J10" s="9">
        <v>30008</v>
      </c>
      <c r="K10" s="2"/>
      <c r="L10" s="2">
        <f t="shared" si="2"/>
        <v>105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66" x14ac:dyDescent="0.25">
      <c r="B11" t="s">
        <v>17</v>
      </c>
      <c r="C11">
        <v>8022</v>
      </c>
      <c r="D11" s="2">
        <v>20085</v>
      </c>
      <c r="E11" s="19">
        <v>15215</v>
      </c>
      <c r="F11" s="2">
        <v>13945</v>
      </c>
      <c r="G11" s="2">
        <v>14753</v>
      </c>
      <c r="H11" s="21">
        <v>14193</v>
      </c>
      <c r="I11" s="21">
        <v>14193</v>
      </c>
      <c r="J11" s="2">
        <v>13937</v>
      </c>
      <c r="L11" s="2">
        <f t="shared" si="2"/>
        <v>106</v>
      </c>
    </row>
    <row r="12" spans="1:66" x14ac:dyDescent="0.25">
      <c r="B12" t="s">
        <v>18</v>
      </c>
      <c r="C12">
        <v>20058</v>
      </c>
      <c r="D12" s="2">
        <v>16226</v>
      </c>
      <c r="E12" s="19">
        <v>12139</v>
      </c>
      <c r="F12" s="2">
        <v>10726</v>
      </c>
      <c r="G12" s="2">
        <v>10853</v>
      </c>
      <c r="H12" s="21">
        <v>9462</v>
      </c>
      <c r="I12" s="21">
        <v>9462</v>
      </c>
      <c r="J12" s="2">
        <v>7938</v>
      </c>
      <c r="L12" s="2">
        <f t="shared" si="2"/>
        <v>107</v>
      </c>
    </row>
    <row r="13" spans="1:66" x14ac:dyDescent="0.25">
      <c r="B13" t="s">
        <v>19</v>
      </c>
      <c r="C13">
        <v>29525</v>
      </c>
      <c r="D13" s="2">
        <v>20383</v>
      </c>
      <c r="E13" s="19">
        <v>17192</v>
      </c>
      <c r="F13" s="2">
        <v>16007</v>
      </c>
      <c r="G13" s="2">
        <v>21883</v>
      </c>
      <c r="H13" s="21">
        <v>13618</v>
      </c>
      <c r="I13" s="21">
        <v>13618</v>
      </c>
      <c r="J13" s="2">
        <v>27269</v>
      </c>
      <c r="L13" s="2">
        <f t="shared" si="2"/>
        <v>108</v>
      </c>
    </row>
    <row r="14" spans="1:66" x14ac:dyDescent="0.25">
      <c r="B14" t="s">
        <v>20</v>
      </c>
      <c r="C14">
        <v>209</v>
      </c>
      <c r="D14" s="2">
        <v>334</v>
      </c>
      <c r="E14" s="19">
        <v>882</v>
      </c>
      <c r="F14" s="2">
        <v>962</v>
      </c>
      <c r="G14" s="2">
        <v>910</v>
      </c>
      <c r="H14" s="21">
        <v>946</v>
      </c>
      <c r="I14" s="21">
        <v>946</v>
      </c>
      <c r="J14" s="2">
        <v>963</v>
      </c>
      <c r="L14" s="2">
        <f t="shared" si="2"/>
        <v>109</v>
      </c>
    </row>
    <row r="15" spans="1:66" x14ac:dyDescent="0.25">
      <c r="B15" t="s">
        <v>21</v>
      </c>
      <c r="C15">
        <v>2</v>
      </c>
      <c r="D15" s="2">
        <v>18</v>
      </c>
      <c r="E15" s="19">
        <v>358</v>
      </c>
      <c r="F15" s="2">
        <v>347</v>
      </c>
      <c r="G15" s="2">
        <v>532</v>
      </c>
      <c r="H15" s="21">
        <v>255</v>
      </c>
      <c r="I15" s="21">
        <v>255</v>
      </c>
      <c r="J15" s="2">
        <v>761</v>
      </c>
      <c r="L15" s="2">
        <f t="shared" si="2"/>
        <v>110</v>
      </c>
    </row>
    <row r="16" spans="1:66" x14ac:dyDescent="0.25">
      <c r="B16" t="s">
        <v>22</v>
      </c>
      <c r="C16">
        <v>640</v>
      </c>
      <c r="D16" s="2">
        <v>207</v>
      </c>
      <c r="E16" s="19">
        <v>204</v>
      </c>
      <c r="F16" s="2">
        <v>197</v>
      </c>
      <c r="G16" s="2">
        <v>188</v>
      </c>
      <c r="H16" s="21">
        <v>171</v>
      </c>
      <c r="I16" s="21">
        <v>171</v>
      </c>
      <c r="J16" s="2">
        <v>146</v>
      </c>
      <c r="L16" s="2">
        <f t="shared" si="2"/>
        <v>111</v>
      </c>
    </row>
    <row r="17" spans="1:12" x14ac:dyDescent="0.25">
      <c r="B17" t="s">
        <v>23</v>
      </c>
      <c r="C17">
        <v>12546</v>
      </c>
      <c r="D17" s="2">
        <v>8353</v>
      </c>
      <c r="E17" s="19">
        <v>11027</v>
      </c>
      <c r="F17" s="2">
        <v>12031</v>
      </c>
      <c r="G17" s="2">
        <v>11372</v>
      </c>
      <c r="H17" s="21">
        <v>11821</v>
      </c>
      <c r="I17" s="21">
        <v>11821</v>
      </c>
      <c r="J17" s="2">
        <v>12038</v>
      </c>
      <c r="L17" s="2">
        <f t="shared" si="2"/>
        <v>112</v>
      </c>
    </row>
    <row r="18" spans="1:12" x14ac:dyDescent="0.25">
      <c r="B18" t="s">
        <v>24</v>
      </c>
      <c r="C18">
        <v>1882</v>
      </c>
      <c r="D18" s="2">
        <v>501</v>
      </c>
      <c r="E18" s="19">
        <v>221</v>
      </c>
      <c r="F18" s="2">
        <v>241</v>
      </c>
      <c r="G18" s="2">
        <v>227</v>
      </c>
      <c r="H18" s="21">
        <v>236</v>
      </c>
      <c r="I18" s="21">
        <v>236</v>
      </c>
      <c r="J18" s="2">
        <v>241</v>
      </c>
      <c r="L18" s="2">
        <f t="shared" si="2"/>
        <v>113</v>
      </c>
    </row>
    <row r="19" spans="1:12" x14ac:dyDescent="0.25">
      <c r="B19" t="s">
        <v>35</v>
      </c>
      <c r="C19">
        <v>10</v>
      </c>
      <c r="D19" s="2">
        <v>12</v>
      </c>
      <c r="E19" s="19">
        <v>20</v>
      </c>
      <c r="F19" s="2">
        <v>10</v>
      </c>
      <c r="G19" s="2">
        <v>20</v>
      </c>
      <c r="H19" s="21">
        <v>31</v>
      </c>
      <c r="I19" s="21">
        <v>31</v>
      </c>
      <c r="J19" s="2">
        <v>51</v>
      </c>
      <c r="L19" s="2">
        <f t="shared" si="2"/>
        <v>114</v>
      </c>
    </row>
    <row r="20" spans="1:12" x14ac:dyDescent="0.25">
      <c r="B20" t="s">
        <v>34</v>
      </c>
      <c r="C20">
        <v>220</v>
      </c>
      <c r="D20" s="2">
        <v>125</v>
      </c>
      <c r="E20" s="19">
        <v>1300</v>
      </c>
      <c r="F20" s="2">
        <v>600</v>
      </c>
      <c r="G20" s="2">
        <v>275</v>
      </c>
      <c r="H20" s="21">
        <v>937</v>
      </c>
      <c r="I20" s="21">
        <v>937</v>
      </c>
      <c r="J20" s="2">
        <v>793</v>
      </c>
      <c r="L20" s="2">
        <f t="shared" si="2"/>
        <v>115</v>
      </c>
    </row>
    <row r="21" spans="1:12" x14ac:dyDescent="0.25">
      <c r="B21" t="s">
        <v>36</v>
      </c>
      <c r="C21">
        <v>64</v>
      </c>
      <c r="D21" s="2">
        <v>93</v>
      </c>
      <c r="E21" s="19">
        <v>150</v>
      </c>
      <c r="F21" s="2">
        <v>60</v>
      </c>
      <c r="G21" s="2">
        <v>150</v>
      </c>
      <c r="H21" s="21">
        <v>234</v>
      </c>
      <c r="I21" s="21">
        <v>234</v>
      </c>
      <c r="J21" s="19">
        <v>409</v>
      </c>
      <c r="K21" s="9"/>
      <c r="L21" s="2">
        <f t="shared" si="2"/>
        <v>116</v>
      </c>
    </row>
    <row r="22" spans="1:12" x14ac:dyDescent="0.25">
      <c r="A22" t="s">
        <v>157</v>
      </c>
      <c r="B22" t="s">
        <v>143</v>
      </c>
      <c r="C22" s="16">
        <f t="shared" ref="C22:J23" si="3">HEX2DEC(C72)</f>
        <v>10494521</v>
      </c>
      <c r="D22" s="16">
        <f t="shared" si="3"/>
        <v>32772186</v>
      </c>
      <c r="E22" s="16">
        <f t="shared" si="3"/>
        <v>52431402</v>
      </c>
      <c r="F22" s="16">
        <f t="shared" si="3"/>
        <v>26219626</v>
      </c>
      <c r="G22" s="16">
        <f t="shared" si="3"/>
        <v>52431402</v>
      </c>
      <c r="H22" s="16">
        <f t="shared" si="3"/>
        <v>81921657</v>
      </c>
      <c r="I22" s="16">
        <f t="shared" ref="I22" si="4">HEX2DEC(I72)</f>
        <v>81921657</v>
      </c>
      <c r="J22" s="16">
        <f t="shared" si="3"/>
        <v>134218743</v>
      </c>
      <c r="K22" s="9"/>
      <c r="L22" s="2">
        <f t="shared" si="2"/>
        <v>117</v>
      </c>
    </row>
    <row r="23" spans="1:12" x14ac:dyDescent="0.25">
      <c r="A23" t="s">
        <v>157</v>
      </c>
      <c r="B23" t="s">
        <v>144</v>
      </c>
      <c r="C23" s="16">
        <f t="shared" si="3"/>
        <v>589834</v>
      </c>
      <c r="D23" s="16">
        <f t="shared" si="3"/>
        <v>655434</v>
      </c>
      <c r="E23" s="16">
        <f t="shared" si="3"/>
        <v>17432666</v>
      </c>
      <c r="F23" s="16">
        <f t="shared" si="3"/>
        <v>34209883</v>
      </c>
      <c r="G23" s="16">
        <f t="shared" si="3"/>
        <v>17432666</v>
      </c>
      <c r="H23" s="16">
        <f t="shared" si="3"/>
        <v>34144362</v>
      </c>
      <c r="I23" s="16">
        <f t="shared" ref="I23" si="5">HEX2DEC(I73)</f>
        <v>34144362</v>
      </c>
      <c r="J23" s="16">
        <f t="shared" si="3"/>
        <v>17236091</v>
      </c>
      <c r="K23" s="9"/>
      <c r="L23" s="2">
        <f t="shared" si="2"/>
        <v>118</v>
      </c>
    </row>
    <row r="24" spans="1:12" x14ac:dyDescent="0.25">
      <c r="B24" t="s">
        <v>50</v>
      </c>
      <c r="C24" s="6">
        <v>1</v>
      </c>
      <c r="D24" s="2">
        <v>1</v>
      </c>
      <c r="E24" s="2">
        <v>1</v>
      </c>
      <c r="F24" s="2">
        <v>1</v>
      </c>
      <c r="G24" s="2">
        <v>1</v>
      </c>
      <c r="H24" s="21">
        <v>3</v>
      </c>
      <c r="I24" s="21">
        <v>3</v>
      </c>
      <c r="J24" s="19">
        <v>7</v>
      </c>
      <c r="K24" s="9"/>
      <c r="L24" s="2">
        <f t="shared" si="2"/>
        <v>119</v>
      </c>
    </row>
    <row r="25" spans="1:12" x14ac:dyDescent="0.25">
      <c r="A25" t="s">
        <v>157</v>
      </c>
      <c r="B25" t="s">
        <v>154</v>
      </c>
      <c r="C25" s="16">
        <f>HEX2DEC(C74)</f>
        <v>32769</v>
      </c>
      <c r="D25" s="16">
        <f t="shared" ref="D25:J25" si="6">HEX2DEC(D74)</f>
        <v>42</v>
      </c>
      <c r="E25" s="16">
        <f t="shared" si="6"/>
        <v>67</v>
      </c>
      <c r="F25" s="16">
        <f t="shared" si="6"/>
        <v>33</v>
      </c>
      <c r="G25" s="16">
        <f t="shared" si="6"/>
        <v>67</v>
      </c>
      <c r="H25" s="16">
        <f t="shared" si="6"/>
        <v>104</v>
      </c>
      <c r="I25" s="16">
        <f t="shared" ref="I25" si="7">HEX2DEC(I74)</f>
        <v>104</v>
      </c>
      <c r="J25" s="16">
        <f t="shared" si="6"/>
        <v>171</v>
      </c>
      <c r="K25" s="9"/>
      <c r="L25" s="2">
        <f t="shared" si="2"/>
        <v>120</v>
      </c>
    </row>
    <row r="26" spans="1:12" x14ac:dyDescent="0.25">
      <c r="B26" t="s">
        <v>40</v>
      </c>
      <c r="C26" s="26">
        <v>1000</v>
      </c>
      <c r="D26" s="27">
        <v>100</v>
      </c>
      <c r="E26" s="27">
        <v>10</v>
      </c>
      <c r="F26" s="27">
        <v>10</v>
      </c>
      <c r="G26" s="27">
        <v>10</v>
      </c>
      <c r="H26" s="27">
        <v>10</v>
      </c>
      <c r="I26" s="27">
        <v>10</v>
      </c>
      <c r="J26" s="27">
        <v>50</v>
      </c>
      <c r="K26" s="9"/>
      <c r="L26" s="2">
        <f t="shared" si="2"/>
        <v>121</v>
      </c>
    </row>
    <row r="27" spans="1:12" x14ac:dyDescent="0.25">
      <c r="B27" t="s">
        <v>41</v>
      </c>
      <c r="C27" s="26">
        <v>40</v>
      </c>
      <c r="D27" s="27">
        <v>30</v>
      </c>
      <c r="E27" s="27">
        <v>8</v>
      </c>
      <c r="F27" s="27">
        <v>5</v>
      </c>
      <c r="G27" s="27">
        <v>10</v>
      </c>
      <c r="H27" s="27">
        <v>10</v>
      </c>
      <c r="I27" s="27">
        <v>10</v>
      </c>
      <c r="J27" s="27">
        <v>10</v>
      </c>
      <c r="K27" s="9"/>
      <c r="L27" s="2">
        <f t="shared" si="2"/>
        <v>122</v>
      </c>
    </row>
    <row r="28" spans="1:12" x14ac:dyDescent="0.25">
      <c r="B28" t="s">
        <v>42</v>
      </c>
      <c r="C28" s="26">
        <v>0</v>
      </c>
      <c r="D28" s="27">
        <v>0</v>
      </c>
      <c r="E28" s="27">
        <v>0</v>
      </c>
      <c r="F28" s="27">
        <v>0</v>
      </c>
      <c r="G28" s="27">
        <v>2</v>
      </c>
      <c r="H28" s="27">
        <v>0</v>
      </c>
      <c r="I28" s="27">
        <v>0</v>
      </c>
      <c r="J28" s="27">
        <v>0</v>
      </c>
      <c r="L28" s="2">
        <f t="shared" si="2"/>
        <v>123</v>
      </c>
    </row>
    <row r="29" spans="1:12" x14ac:dyDescent="0.25">
      <c r="B29" t="s">
        <v>43</v>
      </c>
      <c r="C29" s="26">
        <v>5</v>
      </c>
      <c r="D29" s="27">
        <v>5</v>
      </c>
      <c r="E29" s="27">
        <v>15</v>
      </c>
      <c r="F29" s="27">
        <v>5</v>
      </c>
      <c r="G29" s="27">
        <v>10</v>
      </c>
      <c r="H29" s="27">
        <v>30</v>
      </c>
      <c r="I29" s="27">
        <v>30</v>
      </c>
      <c r="J29" s="27">
        <v>3</v>
      </c>
      <c r="L29" s="2">
        <f t="shared" si="2"/>
        <v>124</v>
      </c>
    </row>
    <row r="30" spans="1:12" x14ac:dyDescent="0.25">
      <c r="B30" t="s">
        <v>44</v>
      </c>
      <c r="C30" s="26">
        <v>5</v>
      </c>
      <c r="D30" s="27">
        <v>5</v>
      </c>
      <c r="E30" s="27">
        <v>5</v>
      </c>
      <c r="F30" s="27">
        <v>4</v>
      </c>
      <c r="G30" s="27">
        <v>10</v>
      </c>
      <c r="H30" s="27">
        <v>20</v>
      </c>
      <c r="I30" s="27">
        <v>20</v>
      </c>
      <c r="J30" s="27">
        <v>0</v>
      </c>
      <c r="L30" s="2">
        <f t="shared" si="2"/>
        <v>125</v>
      </c>
    </row>
    <row r="31" spans="1:12" x14ac:dyDescent="0.25">
      <c r="B31" t="s">
        <v>45</v>
      </c>
      <c r="C31" s="26">
        <v>8</v>
      </c>
      <c r="D31" s="27">
        <v>100</v>
      </c>
      <c r="E31" s="27">
        <v>400</v>
      </c>
      <c r="F31" s="27">
        <v>20</v>
      </c>
      <c r="G31" s="27">
        <v>20</v>
      </c>
      <c r="H31" s="27">
        <v>30</v>
      </c>
      <c r="I31" s="27">
        <v>30</v>
      </c>
      <c r="J31" s="27">
        <v>30</v>
      </c>
      <c r="L31" s="2">
        <f t="shared" si="2"/>
        <v>126</v>
      </c>
    </row>
    <row r="32" spans="1:12" x14ac:dyDescent="0.25">
      <c r="B32" t="s">
        <v>46</v>
      </c>
      <c r="C32" s="26">
        <v>8</v>
      </c>
      <c r="D32" s="27">
        <v>100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L32" s="2">
        <f t="shared" si="2"/>
        <v>127</v>
      </c>
    </row>
    <row r="33" spans="1:12" x14ac:dyDescent="0.25">
      <c r="B33" t="s">
        <v>47</v>
      </c>
      <c r="C33" s="26">
        <v>15416</v>
      </c>
      <c r="D33" s="27">
        <v>24236</v>
      </c>
      <c r="E33" s="27">
        <v>29933</v>
      </c>
      <c r="F33" s="27">
        <v>29933</v>
      </c>
      <c r="G33" s="27">
        <v>29264</v>
      </c>
      <c r="H33" s="27">
        <v>29933</v>
      </c>
      <c r="I33" s="27">
        <v>29933</v>
      </c>
      <c r="J33" s="27">
        <v>26135</v>
      </c>
      <c r="L33" s="2">
        <f t="shared" si="2"/>
        <v>128</v>
      </c>
    </row>
    <row r="34" spans="1:12" x14ac:dyDescent="0.25">
      <c r="B34" t="s">
        <v>48</v>
      </c>
      <c r="C34" s="26">
        <v>22476</v>
      </c>
      <c r="D34" s="27">
        <v>30388</v>
      </c>
      <c r="E34" s="27">
        <v>31319</v>
      </c>
      <c r="F34" s="27">
        <v>31319</v>
      </c>
      <c r="G34" s="27">
        <v>30966</v>
      </c>
      <c r="H34" s="27">
        <v>31319</v>
      </c>
      <c r="I34" s="27">
        <v>31319</v>
      </c>
      <c r="J34" s="27">
        <v>29264</v>
      </c>
      <c r="L34" s="2">
        <f t="shared" si="2"/>
        <v>129</v>
      </c>
    </row>
    <row r="35" spans="1:12" x14ac:dyDescent="0.25">
      <c r="B35" t="s">
        <v>49</v>
      </c>
      <c r="C35" s="26">
        <v>31083</v>
      </c>
      <c r="D35" s="27">
        <v>31319</v>
      </c>
      <c r="E35" s="27">
        <v>32035</v>
      </c>
      <c r="F35" s="27">
        <v>32035</v>
      </c>
      <c r="G35" s="27">
        <v>32035</v>
      </c>
      <c r="H35" s="27">
        <v>32035</v>
      </c>
      <c r="I35" s="27">
        <v>32035</v>
      </c>
      <c r="J35" s="27">
        <v>30388</v>
      </c>
      <c r="L35" s="2">
        <f t="shared" si="2"/>
        <v>130</v>
      </c>
    </row>
    <row r="36" spans="1:12" ht="105" x14ac:dyDescent="0.25">
      <c r="A36" s="2" t="s">
        <v>121</v>
      </c>
      <c r="B36" t="s">
        <v>51</v>
      </c>
      <c r="C36">
        <v>0</v>
      </c>
      <c r="D36" s="2">
        <v>2</v>
      </c>
      <c r="E36" s="2">
        <v>2</v>
      </c>
      <c r="F36" s="2">
        <v>2</v>
      </c>
      <c r="G36" s="2">
        <v>3</v>
      </c>
      <c r="H36" s="19">
        <v>3</v>
      </c>
      <c r="I36" s="19">
        <v>3</v>
      </c>
      <c r="J36" s="2">
        <v>2</v>
      </c>
      <c r="L36" s="2">
        <f t="shared" si="2"/>
        <v>131</v>
      </c>
    </row>
    <row r="37" spans="1:12" x14ac:dyDescent="0.25">
      <c r="B37" t="s">
        <v>103</v>
      </c>
      <c r="C37" s="26">
        <v>5000</v>
      </c>
      <c r="D37" s="27">
        <v>7500</v>
      </c>
      <c r="E37" s="27">
        <v>8738</v>
      </c>
      <c r="F37" s="26">
        <v>7161</v>
      </c>
      <c r="G37" s="26">
        <v>10748</v>
      </c>
      <c r="H37" s="26">
        <v>10240</v>
      </c>
      <c r="I37" s="26">
        <v>10240</v>
      </c>
      <c r="J37" s="27">
        <v>20000</v>
      </c>
      <c r="L37" s="2">
        <f t="shared" si="2"/>
        <v>132</v>
      </c>
    </row>
    <row r="38" spans="1:12" x14ac:dyDescent="0.25">
      <c r="B38" t="s">
        <v>104</v>
      </c>
      <c r="C38" s="26">
        <v>20000</v>
      </c>
      <c r="D38" s="27">
        <v>18000</v>
      </c>
      <c r="E38" s="26">
        <v>8738</v>
      </c>
      <c r="F38" s="26">
        <v>7161</v>
      </c>
      <c r="G38" s="26">
        <v>10748</v>
      </c>
      <c r="H38" s="26">
        <v>10240</v>
      </c>
      <c r="I38" s="26">
        <v>10240</v>
      </c>
      <c r="J38" s="27">
        <v>30000</v>
      </c>
      <c r="L38" s="2">
        <f t="shared" si="2"/>
        <v>133</v>
      </c>
    </row>
    <row r="39" spans="1:12" x14ac:dyDescent="0.25">
      <c r="B39" t="s">
        <v>57</v>
      </c>
      <c r="C39" s="26">
        <v>100</v>
      </c>
      <c r="D39" s="26">
        <v>100</v>
      </c>
      <c r="E39" s="26">
        <v>100</v>
      </c>
      <c r="F39" s="26">
        <v>100</v>
      </c>
      <c r="G39" s="26">
        <v>100</v>
      </c>
      <c r="H39" s="26">
        <v>100</v>
      </c>
      <c r="I39" s="26">
        <v>100</v>
      </c>
      <c r="J39" s="26">
        <v>100</v>
      </c>
      <c r="L39" s="2">
        <f t="shared" si="2"/>
        <v>134</v>
      </c>
    </row>
    <row r="40" spans="1:12" x14ac:dyDescent="0.25">
      <c r="B40" t="s">
        <v>123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L40" s="2">
        <f t="shared" si="2"/>
        <v>135</v>
      </c>
    </row>
    <row r="41" spans="1:12" x14ac:dyDescent="0.25">
      <c r="B41" t="s">
        <v>105</v>
      </c>
      <c r="C41" s="26">
        <v>115964117</v>
      </c>
      <c r="D41" s="26">
        <v>115964117</v>
      </c>
      <c r="E41" s="26">
        <v>115964117</v>
      </c>
      <c r="F41" s="26">
        <v>115964117</v>
      </c>
      <c r="G41" s="26">
        <v>115964117</v>
      </c>
      <c r="H41" s="26">
        <v>30923765</v>
      </c>
      <c r="I41" s="26">
        <v>30923765</v>
      </c>
      <c r="J41" s="26">
        <v>100000000</v>
      </c>
      <c r="L41" s="2">
        <f t="shared" si="2"/>
        <v>136</v>
      </c>
    </row>
    <row r="42" spans="1:12" x14ac:dyDescent="0.25">
      <c r="A42" t="s">
        <v>147</v>
      </c>
      <c r="B42" t="s">
        <v>106</v>
      </c>
      <c r="C42" s="26">
        <v>500</v>
      </c>
      <c r="D42" s="27">
        <v>300</v>
      </c>
      <c r="E42" s="27">
        <v>500</v>
      </c>
      <c r="F42" s="27">
        <v>500</v>
      </c>
      <c r="G42" s="27">
        <v>500</v>
      </c>
      <c r="H42" s="27">
        <v>500</v>
      </c>
      <c r="I42" s="27">
        <v>500</v>
      </c>
      <c r="J42" s="27">
        <v>500</v>
      </c>
      <c r="L42" s="2">
        <f t="shared" si="2"/>
        <v>137</v>
      </c>
    </row>
    <row r="43" spans="1:12" x14ac:dyDescent="0.25">
      <c r="B43" t="s">
        <v>59</v>
      </c>
      <c r="C43">
        <v>0</v>
      </c>
      <c r="D43">
        <v>0</v>
      </c>
      <c r="E43">
        <v>0</v>
      </c>
      <c r="F43">
        <v>0</v>
      </c>
      <c r="G43">
        <v>0</v>
      </c>
      <c r="H43" s="22">
        <v>0</v>
      </c>
      <c r="I43" s="22">
        <v>0</v>
      </c>
      <c r="J43">
        <v>0</v>
      </c>
      <c r="L43" s="2">
        <f t="shared" si="2"/>
        <v>138</v>
      </c>
    </row>
    <row r="44" spans="1:12" x14ac:dyDescent="0.25">
      <c r="B44" t="s">
        <v>127</v>
      </c>
      <c r="C44" s="26">
        <v>-100000</v>
      </c>
      <c r="D44" s="27">
        <v>-50000</v>
      </c>
      <c r="E44" s="26">
        <v>-100000</v>
      </c>
      <c r="F44" s="27">
        <v>-60500</v>
      </c>
      <c r="G44" s="26">
        <v>50500</v>
      </c>
      <c r="H44" s="27">
        <v>100000</v>
      </c>
      <c r="I44" s="27">
        <v>100000</v>
      </c>
      <c r="J44" s="27">
        <v>1000000</v>
      </c>
      <c r="L44" s="2">
        <f t="shared" si="2"/>
        <v>139</v>
      </c>
    </row>
    <row r="45" spans="1:12" x14ac:dyDescent="0.25">
      <c r="B45" t="s">
        <v>123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L45" s="2">
        <f t="shared" si="2"/>
        <v>140</v>
      </c>
    </row>
    <row r="46" spans="1:12" x14ac:dyDescent="0.25">
      <c r="B46" t="s">
        <v>107</v>
      </c>
      <c r="C46" s="26">
        <f>ROUND(C48/10,0)</f>
        <v>53687091</v>
      </c>
      <c r="D46" s="27">
        <v>107377135</v>
      </c>
      <c r="E46" s="27">
        <v>107377135</v>
      </c>
      <c r="F46" s="27">
        <v>107377135</v>
      </c>
      <c r="G46" s="27">
        <v>107377135</v>
      </c>
      <c r="H46" s="27">
        <v>107377135</v>
      </c>
      <c r="I46" s="27">
        <v>107377135</v>
      </c>
      <c r="J46" s="27">
        <v>30000000</v>
      </c>
      <c r="L46" s="2">
        <f t="shared" si="2"/>
        <v>141</v>
      </c>
    </row>
    <row r="47" spans="1:12" x14ac:dyDescent="0.25">
      <c r="B47" t="s">
        <v>108</v>
      </c>
      <c r="C47" s="26">
        <v>5000</v>
      </c>
      <c r="D47" s="26">
        <v>5000</v>
      </c>
      <c r="E47" s="26">
        <v>5000</v>
      </c>
      <c r="F47" s="26">
        <v>5000</v>
      </c>
      <c r="G47" s="26">
        <v>5000</v>
      </c>
      <c r="H47" s="27">
        <v>5000</v>
      </c>
      <c r="I47" s="27">
        <v>5000</v>
      </c>
      <c r="J47" s="26">
        <v>5000</v>
      </c>
      <c r="L47" s="2">
        <f t="shared" si="2"/>
        <v>142</v>
      </c>
    </row>
    <row r="48" spans="1:12" x14ac:dyDescent="0.25">
      <c r="B48" t="s">
        <v>109</v>
      </c>
      <c r="C48" s="26">
        <f>1000/4000*2^31</f>
        <v>536870912</v>
      </c>
      <c r="D48" s="27">
        <v>2147483111</v>
      </c>
      <c r="E48" s="27">
        <v>2147483111</v>
      </c>
      <c r="F48" s="27">
        <v>2147483111</v>
      </c>
      <c r="G48" s="27">
        <v>2147483111</v>
      </c>
      <c r="H48" s="27">
        <v>2147483111</v>
      </c>
      <c r="I48" s="27">
        <v>21470483111</v>
      </c>
      <c r="J48" s="27">
        <v>500000000</v>
      </c>
      <c r="L48" s="2">
        <f t="shared" si="2"/>
        <v>143</v>
      </c>
    </row>
    <row r="49" spans="1:15" x14ac:dyDescent="0.25">
      <c r="B49" t="s">
        <v>123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L49" s="2">
        <f t="shared" si="2"/>
        <v>144</v>
      </c>
    </row>
    <row r="50" spans="1:15" x14ac:dyDescent="0.25">
      <c r="A50" t="s">
        <v>148</v>
      </c>
      <c r="B50" t="s">
        <v>64</v>
      </c>
      <c r="C50" s="26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L50" s="2">
        <f t="shared" si="2"/>
        <v>145</v>
      </c>
    </row>
    <row r="51" spans="1:15" x14ac:dyDescent="0.25">
      <c r="B51" t="s">
        <v>66</v>
      </c>
      <c r="C51" s="26">
        <v>20000</v>
      </c>
      <c r="D51" s="26">
        <v>-8000</v>
      </c>
      <c r="E51" s="26">
        <v>-8000</v>
      </c>
      <c r="F51" s="26">
        <v>-8000</v>
      </c>
      <c r="G51" s="26"/>
      <c r="H51" s="26">
        <v>-8000</v>
      </c>
      <c r="I51" s="26">
        <v>-8000</v>
      </c>
      <c r="J51" s="26">
        <v>-8000</v>
      </c>
      <c r="L51" s="2">
        <f t="shared" si="2"/>
        <v>146</v>
      </c>
    </row>
    <row r="52" spans="1:15" x14ac:dyDescent="0.25">
      <c r="B52" t="s">
        <v>149</v>
      </c>
      <c r="C52" s="26">
        <f>100*16</f>
        <v>1600</v>
      </c>
      <c r="D52" s="26">
        <f t="shared" ref="D52:J52" si="8">100*16</f>
        <v>1600</v>
      </c>
      <c r="E52" s="26">
        <f t="shared" si="8"/>
        <v>1600</v>
      </c>
      <c r="F52" s="26">
        <f t="shared" si="8"/>
        <v>1600</v>
      </c>
      <c r="G52" s="26">
        <f t="shared" si="8"/>
        <v>1600</v>
      </c>
      <c r="H52" s="26">
        <f t="shared" si="8"/>
        <v>1600</v>
      </c>
      <c r="I52" s="26">
        <f t="shared" si="8"/>
        <v>1600</v>
      </c>
      <c r="J52" s="26">
        <f t="shared" si="8"/>
        <v>1600</v>
      </c>
      <c r="L52" s="2">
        <f t="shared" si="2"/>
        <v>147</v>
      </c>
    </row>
    <row r="53" spans="1:15" x14ac:dyDescent="0.25">
      <c r="B53" t="s">
        <v>150</v>
      </c>
      <c r="C53" s="26">
        <v>2200</v>
      </c>
      <c r="D53" s="26">
        <v>2200</v>
      </c>
      <c r="E53" s="26">
        <v>2200</v>
      </c>
      <c r="F53" s="26">
        <v>2200</v>
      </c>
      <c r="G53" s="26">
        <v>2200</v>
      </c>
      <c r="H53" s="26">
        <v>2200</v>
      </c>
      <c r="I53" s="26">
        <v>2200</v>
      </c>
      <c r="J53" s="26">
        <v>2200</v>
      </c>
      <c r="L53" s="2">
        <f t="shared" si="2"/>
        <v>148</v>
      </c>
    </row>
    <row r="54" spans="1:15" x14ac:dyDescent="0.25">
      <c r="B54" t="s">
        <v>69</v>
      </c>
      <c r="C54" s="26">
        <v>28</v>
      </c>
      <c r="D54" s="26">
        <v>28</v>
      </c>
      <c r="E54" s="26">
        <v>28</v>
      </c>
      <c r="F54" s="26">
        <v>28</v>
      </c>
      <c r="G54" s="26">
        <v>28</v>
      </c>
      <c r="H54" s="26">
        <v>28</v>
      </c>
      <c r="I54" s="26">
        <v>28</v>
      </c>
      <c r="J54" s="26">
        <v>28</v>
      </c>
      <c r="L54" s="2">
        <f t="shared" si="2"/>
        <v>149</v>
      </c>
    </row>
    <row r="55" spans="1:15" x14ac:dyDescent="0.25">
      <c r="A55" t="s">
        <v>151</v>
      </c>
      <c r="B55" s="2" t="s">
        <v>71</v>
      </c>
      <c r="C55">
        <f>HEX2DEC(47)*2^16 + HEX2DEC(48)*2^8+HEX2DEC(50)</f>
        <v>4671568</v>
      </c>
      <c r="D55">
        <f t="shared" ref="D55:J55" si="9">HEX2DEC(47)*2^16 + HEX2DEC(48)*2^8+HEX2DEC(50)</f>
        <v>4671568</v>
      </c>
      <c r="E55">
        <f t="shared" si="9"/>
        <v>4671568</v>
      </c>
      <c r="F55">
        <f t="shared" si="9"/>
        <v>4671568</v>
      </c>
      <c r="G55">
        <f t="shared" si="9"/>
        <v>4671568</v>
      </c>
      <c r="H55" s="9">
        <f t="shared" si="9"/>
        <v>4671568</v>
      </c>
      <c r="I55" s="9">
        <f t="shared" si="9"/>
        <v>4671568</v>
      </c>
      <c r="J55">
        <f t="shared" si="9"/>
        <v>4671568</v>
      </c>
      <c r="L55" s="2">
        <f t="shared" si="2"/>
        <v>150</v>
      </c>
      <c r="O55" t="str">
        <f>DEC2HEX(I55,6)</f>
        <v>474850</v>
      </c>
    </row>
    <row r="56" spans="1:15" x14ac:dyDescent="0.25">
      <c r="B56" t="s">
        <v>101</v>
      </c>
      <c r="C56" s="26">
        <v>200</v>
      </c>
      <c r="D56" s="26">
        <v>5000</v>
      </c>
      <c r="E56" s="26">
        <v>10000</v>
      </c>
      <c r="F56" s="26">
        <v>10000</v>
      </c>
      <c r="G56" s="27">
        <v>3000</v>
      </c>
      <c r="H56" s="26">
        <v>3000</v>
      </c>
      <c r="I56" s="26">
        <v>3000</v>
      </c>
      <c r="J56" s="26">
        <v>3000</v>
      </c>
      <c r="L56" s="2">
        <f t="shared" si="2"/>
        <v>151</v>
      </c>
    </row>
    <row r="57" spans="1:15" x14ac:dyDescent="0.25">
      <c r="B57" t="s">
        <v>136</v>
      </c>
      <c r="C57" s="26">
        <v>15000</v>
      </c>
      <c r="D57" s="26">
        <v>7500</v>
      </c>
      <c r="E57" s="26">
        <v>4733</v>
      </c>
      <c r="F57" s="26">
        <v>3863</v>
      </c>
      <c r="G57" s="26">
        <v>3539</v>
      </c>
      <c r="H57" s="26">
        <v>5632</v>
      </c>
      <c r="I57" s="26">
        <v>5632</v>
      </c>
      <c r="J57" s="26">
        <v>16000</v>
      </c>
      <c r="L57" s="2">
        <f t="shared" si="2"/>
        <v>152</v>
      </c>
    </row>
    <row r="58" spans="1:15" x14ac:dyDescent="0.25">
      <c r="A58" t="s">
        <v>152</v>
      </c>
      <c r="B58" t="s">
        <v>137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L58" s="2">
        <f t="shared" si="2"/>
        <v>153</v>
      </c>
    </row>
    <row r="59" spans="1:15" x14ac:dyDescent="0.25">
      <c r="A59" t="s">
        <v>153</v>
      </c>
      <c r="B59" t="s">
        <v>140</v>
      </c>
      <c r="C59" s="26">
        <v>0</v>
      </c>
      <c r="D59" s="26">
        <v>1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L59" s="2">
        <f t="shared" si="2"/>
        <v>154</v>
      </c>
    </row>
    <row r="60" spans="1:15" x14ac:dyDescent="0.25">
      <c r="B60" t="s">
        <v>177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L60" s="2">
        <f t="shared" si="2"/>
        <v>155</v>
      </c>
    </row>
    <row r="61" spans="1:15" x14ac:dyDescent="0.25">
      <c r="B61" t="s">
        <v>73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L61" s="2">
        <f t="shared" si="2"/>
        <v>156</v>
      </c>
    </row>
    <row r="62" spans="1:15" x14ac:dyDescent="0.25">
      <c r="B62" t="s">
        <v>73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L62" s="2">
        <f t="shared" si="2"/>
        <v>157</v>
      </c>
      <c r="N62" s="23"/>
    </row>
    <row r="63" spans="1:15" x14ac:dyDescent="0.25">
      <c r="B63" t="s">
        <v>73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L63" s="2">
        <f t="shared" si="2"/>
        <v>158</v>
      </c>
    </row>
    <row r="64" spans="1:15" x14ac:dyDescent="0.25">
      <c r="B64" t="s">
        <v>73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L64" s="2">
        <f t="shared" si="2"/>
        <v>159</v>
      </c>
    </row>
    <row r="65" spans="2:12" x14ac:dyDescent="0.25">
      <c r="B65" t="s">
        <v>73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L65" s="2">
        <f t="shared" si="2"/>
        <v>160</v>
      </c>
    </row>
    <row r="66" spans="2:12" x14ac:dyDescent="0.25">
      <c r="B66" t="s">
        <v>73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L66" s="2">
        <f t="shared" si="2"/>
        <v>161</v>
      </c>
    </row>
    <row r="67" spans="2:12" x14ac:dyDescent="0.25">
      <c r="B67" t="s">
        <v>74</v>
      </c>
      <c r="C67" s="20">
        <f t="shared" ref="C67:J67" si="10">-1*IF((SUM(C6:C66)&gt;(2^31-1)),(SUM(C6:C66)-(2^32)),(SUM(C6:C66)))</f>
        <v>-742624667</v>
      </c>
      <c r="D67" s="20">
        <f t="shared" si="10"/>
        <v>1865680961</v>
      </c>
      <c r="E67" s="20">
        <f t="shared" si="10"/>
        <v>1829300263</v>
      </c>
      <c r="F67" s="20">
        <f t="shared" si="10"/>
        <v>1838703353</v>
      </c>
      <c r="G67" s="20">
        <f t="shared" si="10"/>
        <v>1829144873</v>
      </c>
      <c r="H67" s="20">
        <f t="shared" si="10"/>
        <v>1867948854</v>
      </c>
      <c r="I67" s="20">
        <f t="shared" ref="I67" si="11">-1*IF((SUM(I6:I66)&gt;(2^31-1)),(SUM(I6:I66)-(2^32)),(SUM(I6:I66)))</f>
        <v>-17455051146</v>
      </c>
      <c r="J67" s="20">
        <f t="shared" si="10"/>
        <v>-807568344</v>
      </c>
      <c r="L67" s="2">
        <f t="shared" si="2"/>
        <v>162</v>
      </c>
    </row>
    <row r="68" spans="2:12" x14ac:dyDescent="0.25">
      <c r="B68" t="s">
        <v>76</v>
      </c>
      <c r="C68">
        <v>0</v>
      </c>
      <c r="D68">
        <v>0</v>
      </c>
      <c r="E68">
        <v>0</v>
      </c>
      <c r="F68">
        <v>0</v>
      </c>
      <c r="G68">
        <v>0</v>
      </c>
      <c r="H68" s="9">
        <v>0</v>
      </c>
      <c r="I68" s="9">
        <v>0</v>
      </c>
      <c r="J68">
        <v>0</v>
      </c>
      <c r="L68" s="2">
        <f t="shared" si="2"/>
        <v>163</v>
      </c>
    </row>
    <row r="69" spans="2:12" x14ac:dyDescent="0.25">
      <c r="B69" t="s">
        <v>77</v>
      </c>
      <c r="C69">
        <v>1</v>
      </c>
      <c r="D69">
        <v>2</v>
      </c>
      <c r="E69">
        <v>3</v>
      </c>
      <c r="F69">
        <v>4</v>
      </c>
      <c r="G69">
        <v>5</v>
      </c>
      <c r="H69" s="9">
        <v>6</v>
      </c>
      <c r="I69" s="9">
        <v>6</v>
      </c>
      <c r="J69">
        <v>8</v>
      </c>
      <c r="L69" s="2">
        <f t="shared" si="2"/>
        <v>164</v>
      </c>
    </row>
    <row r="70" spans="2:12" x14ac:dyDescent="0.25">
      <c r="I70" s="19"/>
    </row>
    <row r="71" spans="2:12" x14ac:dyDescent="0.25">
      <c r="C71" s="4"/>
      <c r="I71" s="19"/>
    </row>
    <row r="72" spans="2:12" x14ac:dyDescent="0.25">
      <c r="B72" s="7" t="s">
        <v>161</v>
      </c>
      <c r="C72" s="14" t="s">
        <v>146</v>
      </c>
      <c r="D72" s="17" t="s">
        <v>162</v>
      </c>
      <c r="E72" s="17" t="s">
        <v>164</v>
      </c>
      <c r="F72" s="17" t="s">
        <v>169</v>
      </c>
      <c r="G72" s="17" t="s">
        <v>164</v>
      </c>
      <c r="H72" s="17" t="s">
        <v>172</v>
      </c>
      <c r="I72" s="17" t="s">
        <v>172</v>
      </c>
      <c r="J72" s="14" t="s">
        <v>179</v>
      </c>
    </row>
    <row r="73" spans="2:12" x14ac:dyDescent="0.25">
      <c r="B73" s="7" t="s">
        <v>170</v>
      </c>
      <c r="C73" s="14" t="s">
        <v>145</v>
      </c>
      <c r="D73" s="17" t="s">
        <v>163</v>
      </c>
      <c r="E73" s="17" t="s">
        <v>165</v>
      </c>
      <c r="F73" s="17" t="s">
        <v>171</v>
      </c>
      <c r="G73" s="17" t="s">
        <v>165</v>
      </c>
      <c r="H73" s="17" t="s">
        <v>173</v>
      </c>
      <c r="I73" s="17" t="s">
        <v>173</v>
      </c>
      <c r="J73" s="14" t="s">
        <v>180</v>
      </c>
    </row>
    <row r="74" spans="2:12" x14ac:dyDescent="0.25">
      <c r="B74" s="7" t="s">
        <v>160</v>
      </c>
      <c r="C74" s="25" t="str">
        <f>IF(C10&lt;30000,"00008001",DEC2HEX(ROUND(HEX2DEC(LEFT(C72,4))/12,0),8))</f>
        <v>00008001</v>
      </c>
      <c r="D74" s="25" t="str">
        <f t="shared" ref="D74:I74" si="12">IF(D10&lt;30000,"00008001",DEC2HEX(ROUND(HEX2DEC(LEFT(D72,4))/12,0),8))</f>
        <v>0000002A</v>
      </c>
      <c r="E74" s="25" t="str">
        <f t="shared" si="12"/>
        <v>00000043</v>
      </c>
      <c r="F74" s="25" t="str">
        <f t="shared" si="12"/>
        <v>00000021</v>
      </c>
      <c r="G74" s="25" t="str">
        <f t="shared" si="12"/>
        <v>00000043</v>
      </c>
      <c r="H74" s="25" t="str">
        <f t="shared" si="12"/>
        <v>00000068</v>
      </c>
      <c r="I74" s="25" t="str">
        <f t="shared" si="12"/>
        <v>00000068</v>
      </c>
      <c r="J74" s="14" t="s">
        <v>183</v>
      </c>
    </row>
    <row r="75" spans="2:12" x14ac:dyDescent="0.25">
      <c r="I75" s="19"/>
    </row>
    <row r="76" spans="2:12" x14ac:dyDescent="0.25">
      <c r="B76" s="7" t="s">
        <v>175</v>
      </c>
      <c r="C76" s="17" t="s">
        <v>176</v>
      </c>
      <c r="D76" s="17" t="s">
        <v>176</v>
      </c>
      <c r="E76" s="17" t="s">
        <v>176</v>
      </c>
      <c r="F76" s="17" t="s">
        <v>176</v>
      </c>
      <c r="G76" s="17" t="s">
        <v>176</v>
      </c>
      <c r="H76" s="17" t="s">
        <v>176</v>
      </c>
      <c r="I76" s="17" t="s">
        <v>176</v>
      </c>
      <c r="J76" s="17" t="s">
        <v>176</v>
      </c>
    </row>
    <row r="77" spans="2:12" x14ac:dyDescent="0.25">
      <c r="I77" s="19"/>
    </row>
    <row r="78" spans="2:12" x14ac:dyDescent="0.25">
      <c r="C78" s="2">
        <f t="shared" ref="C78:H78" si="13">MOD(SUM(C6:C67),2^32)</f>
        <v>0</v>
      </c>
      <c r="D78" s="2">
        <f t="shared" si="13"/>
        <v>0</v>
      </c>
      <c r="E78" s="2">
        <f t="shared" si="13"/>
        <v>0</v>
      </c>
      <c r="F78" s="2">
        <f t="shared" si="13"/>
        <v>0</v>
      </c>
      <c r="G78" s="2">
        <f t="shared" si="13"/>
        <v>0</v>
      </c>
      <c r="H78" s="2">
        <f t="shared" si="13"/>
        <v>0</v>
      </c>
      <c r="I78" s="2">
        <f t="shared" ref="I78:J78" si="14">MOD(SUM(I6:I67),2^32)</f>
        <v>0</v>
      </c>
      <c r="J78" s="2">
        <f t="shared" si="14"/>
        <v>0</v>
      </c>
    </row>
    <row r="80" spans="2:12" x14ac:dyDescent="0.25">
      <c r="B80" t="s">
        <v>182</v>
      </c>
      <c r="D80">
        <f t="shared" ref="D80:I80" si="15">HEX2DEC(LEFT(D72,4))</f>
        <v>500</v>
      </c>
      <c r="E80">
        <f t="shared" si="15"/>
        <v>800</v>
      </c>
      <c r="F80">
        <f t="shared" si="15"/>
        <v>400</v>
      </c>
      <c r="G80">
        <f t="shared" si="15"/>
        <v>800</v>
      </c>
      <c r="H80">
        <f t="shared" si="15"/>
        <v>1250</v>
      </c>
      <c r="I80">
        <f t="shared" si="15"/>
        <v>1250</v>
      </c>
      <c r="J80">
        <f>HEX2DEC(LEFT(J72,4))</f>
        <v>2048</v>
      </c>
    </row>
    <row r="81" spans="2:10" x14ac:dyDescent="0.25">
      <c r="B81" t="s">
        <v>184</v>
      </c>
      <c r="D81">
        <f t="shared" ref="D81:I81" si="16">D80/12</f>
        <v>41.666666666666664</v>
      </c>
      <c r="E81">
        <f t="shared" si="16"/>
        <v>66.666666666666671</v>
      </c>
      <c r="F81">
        <f t="shared" si="16"/>
        <v>33.333333333333336</v>
      </c>
      <c r="G81">
        <f t="shared" si="16"/>
        <v>66.666666666666671</v>
      </c>
      <c r="H81">
        <f t="shared" si="16"/>
        <v>104.16666666666667</v>
      </c>
      <c r="I81">
        <f t="shared" si="16"/>
        <v>104.16666666666667</v>
      </c>
      <c r="J81">
        <f>J80/12</f>
        <v>170.66666666666666</v>
      </c>
    </row>
    <row r="82" spans="2:10" x14ac:dyDescent="0.25">
      <c r="B82" t="s">
        <v>185</v>
      </c>
      <c r="D82" t="str">
        <f t="shared" ref="D82:I82" si="17">DEC2HEX(ROUND(D81,0),8)</f>
        <v>0000002A</v>
      </c>
      <c r="E82" t="str">
        <f t="shared" si="17"/>
        <v>00000043</v>
      </c>
      <c r="F82" t="str">
        <f t="shared" si="17"/>
        <v>00000021</v>
      </c>
      <c r="G82" t="str">
        <f t="shared" si="17"/>
        <v>00000043</v>
      </c>
      <c r="H82" t="str">
        <f t="shared" si="17"/>
        <v>00000068</v>
      </c>
      <c r="I82" t="str">
        <f t="shared" si="17"/>
        <v>00000068</v>
      </c>
      <c r="J82" t="str">
        <f>DEC2HEX(ROUND(J81,0),8)</f>
        <v>000000AB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A7279-8F9E-48C1-A087-63A373B5091C}">
  <dimension ref="A2:I65"/>
  <sheetViews>
    <sheetView zoomScale="85" zoomScaleNormal="85" workbookViewId="0">
      <selection activeCell="D24" sqref="D24"/>
    </sheetView>
  </sheetViews>
  <sheetFormatPr defaultRowHeight="15" x14ac:dyDescent="0.25"/>
  <cols>
    <col min="2" max="2" width="10.85546875" bestFit="1" customWidth="1"/>
    <col min="3" max="6" width="11.28515625" bestFit="1" customWidth="1"/>
    <col min="7" max="7" width="19.7109375" customWidth="1"/>
    <col min="8" max="8" width="12.140625" customWidth="1"/>
    <col min="9" max="9" width="12.7109375" customWidth="1"/>
  </cols>
  <sheetData>
    <row r="2" spans="1:9" x14ac:dyDescent="0.25">
      <c r="A2">
        <f>'Axis 1-8 Data'!L6</f>
        <v>101</v>
      </c>
      <c r="B2">
        <f>'Axis 1-8 Data'!C6</f>
        <v>20190829</v>
      </c>
      <c r="C2">
        <f>'Axis 1-8 Data'!D6</f>
        <v>20190829</v>
      </c>
      <c r="D2">
        <f>'Axis 1-8 Data'!E6</f>
        <v>20190829</v>
      </c>
      <c r="E2">
        <f>'Axis 1-8 Data'!F6</f>
        <v>20190829</v>
      </c>
      <c r="F2">
        <f>'Axis 1-8 Data'!G6</f>
        <v>20190829</v>
      </c>
      <c r="G2">
        <f>'Axis 1-8 Data'!H6</f>
        <v>20190829</v>
      </c>
      <c r="H2">
        <f>'Axis 1-8 Data'!I6</f>
        <v>20190829</v>
      </c>
      <c r="I2">
        <f>'Axis 1-8 Data'!J6</f>
        <v>20190829</v>
      </c>
    </row>
    <row r="3" spans="1:9" x14ac:dyDescent="0.25">
      <c r="A3">
        <f>'Axis 1-8 Data'!L7</f>
        <v>102</v>
      </c>
      <c r="B3">
        <f>'Axis 1-8 Data'!C7</f>
        <v>55</v>
      </c>
      <c r="C3">
        <f>'Axis 1-8 Data'!D7</f>
        <v>55</v>
      </c>
      <c r="D3">
        <f>'Axis 1-8 Data'!E7</f>
        <v>55</v>
      </c>
      <c r="E3">
        <f>'Axis 1-8 Data'!F7</f>
        <v>55</v>
      </c>
      <c r="F3">
        <f>'Axis 1-8 Data'!G7</f>
        <v>55</v>
      </c>
      <c r="G3">
        <f>'Axis 1-8 Data'!H7</f>
        <v>55</v>
      </c>
      <c r="H3">
        <f>'Axis 1-8 Data'!I7</f>
        <v>55</v>
      </c>
      <c r="I3">
        <f>'Axis 1-8 Data'!J7</f>
        <v>55</v>
      </c>
    </row>
    <row r="4" spans="1:9" x14ac:dyDescent="0.25">
      <c r="A4">
        <f>'Axis 1-8 Data'!L8</f>
        <v>103</v>
      </c>
      <c r="B4">
        <f>'Axis 1-8 Data'!C8</f>
        <v>1</v>
      </c>
      <c r="C4">
        <f>'Axis 1-8 Data'!D8</f>
        <v>2</v>
      </c>
      <c r="D4">
        <f>'Axis 1-8 Data'!E8</f>
        <v>3</v>
      </c>
      <c r="E4">
        <f>'Axis 1-8 Data'!F8</f>
        <v>4</v>
      </c>
      <c r="F4">
        <f>'Axis 1-8 Data'!G8</f>
        <v>5</v>
      </c>
      <c r="G4">
        <f>'Axis 1-8 Data'!H8</f>
        <v>6</v>
      </c>
      <c r="H4">
        <f>'Axis 1-8 Data'!I8</f>
        <v>6</v>
      </c>
      <c r="I4">
        <f>'Axis 1-8 Data'!J8</f>
        <v>8</v>
      </c>
    </row>
    <row r="5" spans="1:9" x14ac:dyDescent="0.25">
      <c r="A5">
        <f>'Axis 1-8 Data'!L9</f>
        <v>104</v>
      </c>
      <c r="B5">
        <f>'Axis 1-8 Data'!C9</f>
        <v>1</v>
      </c>
      <c r="C5">
        <f>'Axis 1-8 Data'!D9</f>
        <v>2</v>
      </c>
      <c r="D5">
        <f>'Axis 1-8 Data'!E9</f>
        <v>3</v>
      </c>
      <c r="E5">
        <f>'Axis 1-8 Data'!F9</f>
        <v>4</v>
      </c>
      <c r="F5">
        <f>'Axis 1-8 Data'!G9</f>
        <v>5</v>
      </c>
      <c r="G5">
        <f>'Axis 1-8 Data'!H9</f>
        <v>6</v>
      </c>
      <c r="H5">
        <f>'Axis 1-8 Data'!I9</f>
        <v>6</v>
      </c>
      <c r="I5">
        <f>'Axis 1-8 Data'!J9</f>
        <v>8</v>
      </c>
    </row>
    <row r="6" spans="1:9" x14ac:dyDescent="0.25">
      <c r="A6">
        <f>'Axis 1-8 Data'!L10</f>
        <v>105</v>
      </c>
      <c r="B6">
        <f>'Axis 1-8 Data'!C10</f>
        <v>10121</v>
      </c>
      <c r="C6">
        <f>'Axis 1-8 Data'!D10</f>
        <v>30002</v>
      </c>
      <c r="D6">
        <f>'Axis 1-8 Data'!E10</f>
        <v>30004</v>
      </c>
      <c r="E6">
        <f>'Axis 1-8 Data'!F10</f>
        <v>30005</v>
      </c>
      <c r="F6">
        <f>'Axis 1-8 Data'!G10</f>
        <v>30006</v>
      </c>
      <c r="G6">
        <f>'Axis 1-8 Data'!H10</f>
        <v>30007</v>
      </c>
      <c r="H6">
        <f>'Axis 1-8 Data'!I10</f>
        <v>30007</v>
      </c>
      <c r="I6">
        <f>'Axis 1-8 Data'!J10</f>
        <v>30008</v>
      </c>
    </row>
    <row r="7" spans="1:9" x14ac:dyDescent="0.25">
      <c r="A7">
        <f>'Axis 1-8 Data'!L11</f>
        <v>106</v>
      </c>
      <c r="B7">
        <f>'Axis 1-8 Data'!C11</f>
        <v>8022</v>
      </c>
      <c r="C7">
        <f>'Axis 1-8 Data'!D11</f>
        <v>20085</v>
      </c>
      <c r="D7">
        <f>'Axis 1-8 Data'!E11</f>
        <v>15215</v>
      </c>
      <c r="E7">
        <f>'Axis 1-8 Data'!F11</f>
        <v>13945</v>
      </c>
      <c r="F7">
        <f>'Axis 1-8 Data'!G11</f>
        <v>14753</v>
      </c>
      <c r="G7">
        <f>'Axis 1-8 Data'!H11</f>
        <v>14193</v>
      </c>
      <c r="H7">
        <f>'Axis 1-8 Data'!I11</f>
        <v>14193</v>
      </c>
      <c r="I7">
        <f>'Axis 1-8 Data'!J11</f>
        <v>13937</v>
      </c>
    </row>
    <row r="8" spans="1:9" x14ac:dyDescent="0.25">
      <c r="A8">
        <f>'Axis 1-8 Data'!L12</f>
        <v>107</v>
      </c>
      <c r="B8">
        <f>'Axis 1-8 Data'!C12</f>
        <v>20058</v>
      </c>
      <c r="C8">
        <f>'Axis 1-8 Data'!D12</f>
        <v>16226</v>
      </c>
      <c r="D8">
        <f>'Axis 1-8 Data'!E12</f>
        <v>12139</v>
      </c>
      <c r="E8">
        <f>'Axis 1-8 Data'!F12</f>
        <v>10726</v>
      </c>
      <c r="F8">
        <f>'Axis 1-8 Data'!G12</f>
        <v>10853</v>
      </c>
      <c r="G8">
        <f>'Axis 1-8 Data'!H12</f>
        <v>9462</v>
      </c>
      <c r="H8">
        <f>'Axis 1-8 Data'!I12</f>
        <v>9462</v>
      </c>
      <c r="I8">
        <f>'Axis 1-8 Data'!J12</f>
        <v>7938</v>
      </c>
    </row>
    <row r="9" spans="1:9" x14ac:dyDescent="0.25">
      <c r="A9">
        <f>'Axis 1-8 Data'!L13</f>
        <v>108</v>
      </c>
      <c r="B9">
        <f>'Axis 1-8 Data'!C13</f>
        <v>29525</v>
      </c>
      <c r="C9">
        <f>'Axis 1-8 Data'!D13</f>
        <v>20383</v>
      </c>
      <c r="D9">
        <f>'Axis 1-8 Data'!E13</f>
        <v>17192</v>
      </c>
      <c r="E9">
        <f>'Axis 1-8 Data'!F13</f>
        <v>16007</v>
      </c>
      <c r="F9">
        <f>'Axis 1-8 Data'!G13</f>
        <v>21883</v>
      </c>
      <c r="G9">
        <f>'Axis 1-8 Data'!H13</f>
        <v>13618</v>
      </c>
      <c r="H9">
        <f>'Axis 1-8 Data'!I13</f>
        <v>13618</v>
      </c>
      <c r="I9">
        <f>'Axis 1-8 Data'!J13</f>
        <v>27269</v>
      </c>
    </row>
    <row r="10" spans="1:9" x14ac:dyDescent="0.25">
      <c r="A10">
        <f>'Axis 1-8 Data'!L14</f>
        <v>109</v>
      </c>
      <c r="B10">
        <f>'Axis 1-8 Data'!C14</f>
        <v>209</v>
      </c>
      <c r="C10">
        <f>'Axis 1-8 Data'!D14</f>
        <v>334</v>
      </c>
      <c r="D10">
        <f>'Axis 1-8 Data'!E14</f>
        <v>882</v>
      </c>
      <c r="E10">
        <f>'Axis 1-8 Data'!F14</f>
        <v>962</v>
      </c>
      <c r="F10">
        <f>'Axis 1-8 Data'!G14</f>
        <v>910</v>
      </c>
      <c r="G10">
        <f>'Axis 1-8 Data'!H14</f>
        <v>946</v>
      </c>
      <c r="H10">
        <f>'Axis 1-8 Data'!I14</f>
        <v>946</v>
      </c>
      <c r="I10">
        <f>'Axis 1-8 Data'!J14</f>
        <v>963</v>
      </c>
    </row>
    <row r="11" spans="1:9" x14ac:dyDescent="0.25">
      <c r="A11">
        <f>'Axis 1-8 Data'!L15</f>
        <v>110</v>
      </c>
      <c r="B11">
        <f>'Axis 1-8 Data'!C15</f>
        <v>2</v>
      </c>
      <c r="C11">
        <f>'Axis 1-8 Data'!D15</f>
        <v>18</v>
      </c>
      <c r="D11">
        <f>'Axis 1-8 Data'!E15</f>
        <v>358</v>
      </c>
      <c r="E11">
        <f>'Axis 1-8 Data'!F15</f>
        <v>347</v>
      </c>
      <c r="F11">
        <f>'Axis 1-8 Data'!G15</f>
        <v>532</v>
      </c>
      <c r="G11">
        <f>'Axis 1-8 Data'!H15</f>
        <v>255</v>
      </c>
      <c r="H11">
        <f>'Axis 1-8 Data'!I15</f>
        <v>255</v>
      </c>
      <c r="I11">
        <f>'Axis 1-8 Data'!J15</f>
        <v>761</v>
      </c>
    </row>
    <row r="12" spans="1:9" x14ac:dyDescent="0.25">
      <c r="A12">
        <f>'Axis 1-8 Data'!L16</f>
        <v>111</v>
      </c>
      <c r="B12">
        <f>'Axis 1-8 Data'!C16</f>
        <v>640</v>
      </c>
      <c r="C12">
        <f>'Axis 1-8 Data'!D16</f>
        <v>207</v>
      </c>
      <c r="D12">
        <f>'Axis 1-8 Data'!E16</f>
        <v>204</v>
      </c>
      <c r="E12">
        <f>'Axis 1-8 Data'!F16</f>
        <v>197</v>
      </c>
      <c r="F12">
        <f>'Axis 1-8 Data'!G16</f>
        <v>188</v>
      </c>
      <c r="G12">
        <f>'Axis 1-8 Data'!H16</f>
        <v>171</v>
      </c>
      <c r="H12">
        <f>'Axis 1-8 Data'!I16</f>
        <v>171</v>
      </c>
      <c r="I12">
        <f>'Axis 1-8 Data'!J16</f>
        <v>146</v>
      </c>
    </row>
    <row r="13" spans="1:9" x14ac:dyDescent="0.25">
      <c r="A13">
        <f>'Axis 1-8 Data'!L17</f>
        <v>112</v>
      </c>
      <c r="B13">
        <f>'Axis 1-8 Data'!C17</f>
        <v>12546</v>
      </c>
      <c r="C13">
        <f>'Axis 1-8 Data'!D17</f>
        <v>8353</v>
      </c>
      <c r="D13">
        <f>'Axis 1-8 Data'!E17</f>
        <v>11027</v>
      </c>
      <c r="E13">
        <f>'Axis 1-8 Data'!F17</f>
        <v>12031</v>
      </c>
      <c r="F13">
        <f>'Axis 1-8 Data'!G17</f>
        <v>11372</v>
      </c>
      <c r="G13">
        <f>'Axis 1-8 Data'!H17</f>
        <v>11821</v>
      </c>
      <c r="H13">
        <f>'Axis 1-8 Data'!I17</f>
        <v>11821</v>
      </c>
      <c r="I13">
        <f>'Axis 1-8 Data'!J17</f>
        <v>12038</v>
      </c>
    </row>
    <row r="14" spans="1:9" x14ac:dyDescent="0.25">
      <c r="A14">
        <f>'Axis 1-8 Data'!L18</f>
        <v>113</v>
      </c>
      <c r="B14">
        <f>'Axis 1-8 Data'!C18</f>
        <v>1882</v>
      </c>
      <c r="C14">
        <f>'Axis 1-8 Data'!D18</f>
        <v>501</v>
      </c>
      <c r="D14">
        <f>'Axis 1-8 Data'!E18</f>
        <v>221</v>
      </c>
      <c r="E14">
        <f>'Axis 1-8 Data'!F18</f>
        <v>241</v>
      </c>
      <c r="F14">
        <f>'Axis 1-8 Data'!G18</f>
        <v>227</v>
      </c>
      <c r="G14">
        <f>'Axis 1-8 Data'!H18</f>
        <v>236</v>
      </c>
      <c r="H14">
        <f>'Axis 1-8 Data'!I18</f>
        <v>236</v>
      </c>
      <c r="I14">
        <f>'Axis 1-8 Data'!J18</f>
        <v>241</v>
      </c>
    </row>
    <row r="15" spans="1:9" x14ac:dyDescent="0.25">
      <c r="A15">
        <f>'Axis 1-8 Data'!L19</f>
        <v>114</v>
      </c>
      <c r="B15">
        <f>'Axis 1-8 Data'!C19</f>
        <v>10</v>
      </c>
      <c r="C15">
        <f>'Axis 1-8 Data'!D19</f>
        <v>12</v>
      </c>
      <c r="D15">
        <f>'Axis 1-8 Data'!E19</f>
        <v>20</v>
      </c>
      <c r="E15">
        <f>'Axis 1-8 Data'!F19</f>
        <v>10</v>
      </c>
      <c r="F15">
        <f>'Axis 1-8 Data'!G19</f>
        <v>20</v>
      </c>
      <c r="G15">
        <f>'Axis 1-8 Data'!H19</f>
        <v>31</v>
      </c>
      <c r="H15">
        <f>'Axis 1-8 Data'!I19</f>
        <v>31</v>
      </c>
      <c r="I15">
        <f>'Axis 1-8 Data'!J19</f>
        <v>51</v>
      </c>
    </row>
    <row r="16" spans="1:9" x14ac:dyDescent="0.25">
      <c r="A16">
        <f>'Axis 1-8 Data'!L20</f>
        <v>115</v>
      </c>
      <c r="B16">
        <f>'Axis 1-8 Data'!C20</f>
        <v>220</v>
      </c>
      <c r="C16">
        <f>'Axis 1-8 Data'!D20</f>
        <v>125</v>
      </c>
      <c r="D16">
        <f>'Axis 1-8 Data'!E20</f>
        <v>1300</v>
      </c>
      <c r="E16">
        <f>'Axis 1-8 Data'!F20</f>
        <v>600</v>
      </c>
      <c r="F16">
        <f>'Axis 1-8 Data'!G20</f>
        <v>275</v>
      </c>
      <c r="G16">
        <f>'Axis 1-8 Data'!H20</f>
        <v>937</v>
      </c>
      <c r="H16">
        <f>'Axis 1-8 Data'!I20</f>
        <v>937</v>
      </c>
      <c r="I16">
        <f>'Axis 1-8 Data'!J20</f>
        <v>793</v>
      </c>
    </row>
    <row r="17" spans="1:9" x14ac:dyDescent="0.25">
      <c r="A17">
        <f>'Axis 1-8 Data'!L21</f>
        <v>116</v>
      </c>
      <c r="B17">
        <f>'Axis 1-8 Data'!C21</f>
        <v>64</v>
      </c>
      <c r="C17">
        <f>'Axis 1-8 Data'!D21</f>
        <v>93</v>
      </c>
      <c r="D17">
        <f>'Axis 1-8 Data'!E21</f>
        <v>150</v>
      </c>
      <c r="E17">
        <f>'Axis 1-8 Data'!F21</f>
        <v>60</v>
      </c>
      <c r="F17">
        <f>'Axis 1-8 Data'!G21</f>
        <v>150</v>
      </c>
      <c r="G17">
        <f>'Axis 1-8 Data'!H21</f>
        <v>234</v>
      </c>
      <c r="H17">
        <f>'Axis 1-8 Data'!I21</f>
        <v>234</v>
      </c>
      <c r="I17">
        <f>'Axis 1-8 Data'!J21</f>
        <v>409</v>
      </c>
    </row>
    <row r="18" spans="1:9" x14ac:dyDescent="0.25">
      <c r="A18">
        <f>'Axis 1-8 Data'!L22</f>
        <v>117</v>
      </c>
      <c r="B18">
        <f>'Axis 1-8 Data'!C22</f>
        <v>10494521</v>
      </c>
      <c r="C18">
        <f>'Axis 1-8 Data'!D22</f>
        <v>32772186</v>
      </c>
      <c r="D18">
        <f>'Axis 1-8 Data'!E22</f>
        <v>52431402</v>
      </c>
      <c r="E18">
        <f>'Axis 1-8 Data'!F22</f>
        <v>26219626</v>
      </c>
      <c r="F18">
        <f>'Axis 1-8 Data'!G22</f>
        <v>52431402</v>
      </c>
      <c r="G18">
        <f>'Axis 1-8 Data'!H22</f>
        <v>81921657</v>
      </c>
      <c r="H18">
        <f>'Axis 1-8 Data'!I22</f>
        <v>81921657</v>
      </c>
      <c r="I18">
        <f>'Axis 1-8 Data'!J22</f>
        <v>134218743</v>
      </c>
    </row>
    <row r="19" spans="1:9" x14ac:dyDescent="0.25">
      <c r="A19">
        <f>'Axis 1-8 Data'!L23</f>
        <v>118</v>
      </c>
      <c r="B19">
        <f>'Axis 1-8 Data'!C23</f>
        <v>589834</v>
      </c>
      <c r="C19">
        <f>'Axis 1-8 Data'!D23</f>
        <v>655434</v>
      </c>
      <c r="D19">
        <f>'Axis 1-8 Data'!E23</f>
        <v>17432666</v>
      </c>
      <c r="E19">
        <f>'Axis 1-8 Data'!F23</f>
        <v>34209883</v>
      </c>
      <c r="F19">
        <f>'Axis 1-8 Data'!G23</f>
        <v>17432666</v>
      </c>
      <c r="G19">
        <f>'Axis 1-8 Data'!H23</f>
        <v>34144362</v>
      </c>
      <c r="H19">
        <f>'Axis 1-8 Data'!I23</f>
        <v>34144362</v>
      </c>
      <c r="I19">
        <f>'Axis 1-8 Data'!J23</f>
        <v>17236091</v>
      </c>
    </row>
    <row r="20" spans="1:9" x14ac:dyDescent="0.25">
      <c r="A20">
        <f>'Axis 1-8 Data'!L24</f>
        <v>119</v>
      </c>
      <c r="B20">
        <f>'Axis 1-8 Data'!C24</f>
        <v>1</v>
      </c>
      <c r="C20">
        <f>'Axis 1-8 Data'!D24</f>
        <v>1</v>
      </c>
      <c r="D20">
        <f>'Axis 1-8 Data'!E24</f>
        <v>1</v>
      </c>
      <c r="E20">
        <f>'Axis 1-8 Data'!F24</f>
        <v>1</v>
      </c>
      <c r="F20">
        <f>'Axis 1-8 Data'!G24</f>
        <v>1</v>
      </c>
      <c r="G20">
        <f>'Axis 1-8 Data'!H24</f>
        <v>3</v>
      </c>
      <c r="H20">
        <f>'Axis 1-8 Data'!I24</f>
        <v>3</v>
      </c>
      <c r="I20">
        <f>'Axis 1-8 Data'!J24</f>
        <v>7</v>
      </c>
    </row>
    <row r="21" spans="1:9" x14ac:dyDescent="0.25">
      <c r="A21">
        <f>'Axis 1-8 Data'!L25</f>
        <v>120</v>
      </c>
      <c r="B21">
        <f>'Axis 1-8 Data'!C25</f>
        <v>32769</v>
      </c>
      <c r="C21">
        <f>'Axis 1-8 Data'!D25</f>
        <v>42</v>
      </c>
      <c r="D21">
        <f>'Axis 1-8 Data'!E25</f>
        <v>67</v>
      </c>
      <c r="E21">
        <f>'Axis 1-8 Data'!F25</f>
        <v>33</v>
      </c>
      <c r="F21">
        <f>'Axis 1-8 Data'!G25</f>
        <v>67</v>
      </c>
      <c r="G21">
        <f>'Axis 1-8 Data'!H25</f>
        <v>104</v>
      </c>
      <c r="H21">
        <f>'Axis 1-8 Data'!I25</f>
        <v>104</v>
      </c>
      <c r="I21">
        <f>'Axis 1-8 Data'!J25</f>
        <v>171</v>
      </c>
    </row>
    <row r="22" spans="1:9" x14ac:dyDescent="0.25">
      <c r="A22">
        <f>'Axis 1-8 Data'!L26</f>
        <v>121</v>
      </c>
      <c r="B22">
        <f>'Axis 1-8 Data'!C26</f>
        <v>1000</v>
      </c>
      <c r="C22">
        <f>'Axis 1-8 Data'!D26</f>
        <v>100</v>
      </c>
      <c r="D22">
        <f>'Axis 1-8 Data'!E26</f>
        <v>10</v>
      </c>
      <c r="E22">
        <f>'Axis 1-8 Data'!F26</f>
        <v>10</v>
      </c>
      <c r="F22">
        <f>'Axis 1-8 Data'!G26</f>
        <v>10</v>
      </c>
      <c r="G22">
        <f>'Axis 1-8 Data'!H26</f>
        <v>10</v>
      </c>
      <c r="H22">
        <f>'Axis 1-8 Data'!I26</f>
        <v>10</v>
      </c>
      <c r="I22">
        <f>'Axis 1-8 Data'!J26</f>
        <v>50</v>
      </c>
    </row>
    <row r="23" spans="1:9" x14ac:dyDescent="0.25">
      <c r="A23">
        <f>'Axis 1-8 Data'!L27</f>
        <v>122</v>
      </c>
      <c r="B23">
        <f>'Axis 1-8 Data'!C27</f>
        <v>40</v>
      </c>
      <c r="C23">
        <f>'Axis 1-8 Data'!D27</f>
        <v>30</v>
      </c>
      <c r="D23">
        <f>'Axis 1-8 Data'!E27</f>
        <v>8</v>
      </c>
      <c r="E23">
        <f>'Axis 1-8 Data'!F27</f>
        <v>5</v>
      </c>
      <c r="F23">
        <f>'Axis 1-8 Data'!G27</f>
        <v>10</v>
      </c>
      <c r="G23">
        <f>'Axis 1-8 Data'!H27</f>
        <v>10</v>
      </c>
      <c r="H23">
        <f>'Axis 1-8 Data'!I27</f>
        <v>10</v>
      </c>
      <c r="I23">
        <f>'Axis 1-8 Data'!J27</f>
        <v>10</v>
      </c>
    </row>
    <row r="24" spans="1:9" x14ac:dyDescent="0.25">
      <c r="A24">
        <f>'Axis 1-8 Data'!L28</f>
        <v>123</v>
      </c>
      <c r="B24">
        <f>'Axis 1-8 Data'!C28</f>
        <v>0</v>
      </c>
      <c r="C24">
        <f>'Axis 1-8 Data'!D28</f>
        <v>0</v>
      </c>
      <c r="D24">
        <f>'Axis 1-8 Data'!E28</f>
        <v>0</v>
      </c>
      <c r="E24">
        <f>'Axis 1-8 Data'!F28</f>
        <v>0</v>
      </c>
      <c r="F24">
        <f>'Axis 1-8 Data'!G28</f>
        <v>2</v>
      </c>
      <c r="G24">
        <f>'Axis 1-8 Data'!H28</f>
        <v>0</v>
      </c>
      <c r="H24">
        <f>'Axis 1-8 Data'!I28</f>
        <v>0</v>
      </c>
      <c r="I24">
        <f>'Axis 1-8 Data'!J28</f>
        <v>0</v>
      </c>
    </row>
    <row r="25" spans="1:9" x14ac:dyDescent="0.25">
      <c r="A25">
        <f>'Axis 1-8 Data'!L29</f>
        <v>124</v>
      </c>
      <c r="B25">
        <f>'Axis 1-8 Data'!C29</f>
        <v>5</v>
      </c>
      <c r="C25">
        <f>'Axis 1-8 Data'!D29</f>
        <v>5</v>
      </c>
      <c r="D25">
        <f>'Axis 1-8 Data'!E29</f>
        <v>15</v>
      </c>
      <c r="E25">
        <f>'Axis 1-8 Data'!F29</f>
        <v>5</v>
      </c>
      <c r="F25">
        <f>'Axis 1-8 Data'!G29</f>
        <v>10</v>
      </c>
      <c r="G25">
        <f>'Axis 1-8 Data'!H29</f>
        <v>30</v>
      </c>
      <c r="H25">
        <f>'Axis 1-8 Data'!I29</f>
        <v>30</v>
      </c>
      <c r="I25">
        <f>'Axis 1-8 Data'!J29</f>
        <v>3</v>
      </c>
    </row>
    <row r="26" spans="1:9" x14ac:dyDescent="0.25">
      <c r="A26">
        <f>'Axis 1-8 Data'!L30</f>
        <v>125</v>
      </c>
      <c r="B26">
        <f>'Axis 1-8 Data'!C30</f>
        <v>5</v>
      </c>
      <c r="C26">
        <f>'Axis 1-8 Data'!D30</f>
        <v>5</v>
      </c>
      <c r="D26">
        <f>'Axis 1-8 Data'!E30</f>
        <v>5</v>
      </c>
      <c r="E26">
        <f>'Axis 1-8 Data'!F30</f>
        <v>4</v>
      </c>
      <c r="F26">
        <f>'Axis 1-8 Data'!G30</f>
        <v>10</v>
      </c>
      <c r="G26">
        <f>'Axis 1-8 Data'!H30</f>
        <v>20</v>
      </c>
      <c r="H26">
        <f>'Axis 1-8 Data'!I30</f>
        <v>20</v>
      </c>
      <c r="I26">
        <f>'Axis 1-8 Data'!J30</f>
        <v>0</v>
      </c>
    </row>
    <row r="27" spans="1:9" x14ac:dyDescent="0.25">
      <c r="A27">
        <f>'Axis 1-8 Data'!L31</f>
        <v>126</v>
      </c>
      <c r="B27">
        <f>'Axis 1-8 Data'!C31</f>
        <v>8</v>
      </c>
      <c r="C27">
        <f>'Axis 1-8 Data'!D31</f>
        <v>100</v>
      </c>
      <c r="D27">
        <f>'Axis 1-8 Data'!E31</f>
        <v>400</v>
      </c>
      <c r="E27">
        <f>'Axis 1-8 Data'!F31</f>
        <v>20</v>
      </c>
      <c r="F27">
        <f>'Axis 1-8 Data'!G31</f>
        <v>20</v>
      </c>
      <c r="G27">
        <f>'Axis 1-8 Data'!H31</f>
        <v>30</v>
      </c>
      <c r="H27">
        <f>'Axis 1-8 Data'!I31</f>
        <v>30</v>
      </c>
      <c r="I27">
        <f>'Axis 1-8 Data'!J31</f>
        <v>30</v>
      </c>
    </row>
    <row r="28" spans="1:9" x14ac:dyDescent="0.25">
      <c r="A28">
        <f>'Axis 1-8 Data'!L32</f>
        <v>127</v>
      </c>
      <c r="B28">
        <f>'Axis 1-8 Data'!C32</f>
        <v>8</v>
      </c>
      <c r="C28">
        <f>'Axis 1-8 Data'!D32</f>
        <v>100</v>
      </c>
      <c r="D28">
        <f>'Axis 1-8 Data'!E32</f>
        <v>0</v>
      </c>
      <c r="E28">
        <f>'Axis 1-8 Data'!F32</f>
        <v>0</v>
      </c>
      <c r="F28">
        <f>'Axis 1-8 Data'!G32</f>
        <v>0</v>
      </c>
      <c r="G28">
        <f>'Axis 1-8 Data'!H32</f>
        <v>0</v>
      </c>
      <c r="H28">
        <f>'Axis 1-8 Data'!I32</f>
        <v>0</v>
      </c>
      <c r="I28">
        <f>'Axis 1-8 Data'!J32</f>
        <v>0</v>
      </c>
    </row>
    <row r="29" spans="1:9" x14ac:dyDescent="0.25">
      <c r="A29">
        <f>'Axis 1-8 Data'!L33</f>
        <v>128</v>
      </c>
      <c r="B29">
        <f>'Axis 1-8 Data'!C33</f>
        <v>15416</v>
      </c>
      <c r="C29">
        <f>'Axis 1-8 Data'!D33</f>
        <v>24236</v>
      </c>
      <c r="D29">
        <f>'Axis 1-8 Data'!E33</f>
        <v>29933</v>
      </c>
      <c r="E29">
        <f>'Axis 1-8 Data'!F33</f>
        <v>29933</v>
      </c>
      <c r="F29">
        <f>'Axis 1-8 Data'!G33</f>
        <v>29264</v>
      </c>
      <c r="G29">
        <f>'Axis 1-8 Data'!H33</f>
        <v>29933</v>
      </c>
      <c r="H29">
        <f>'Axis 1-8 Data'!I33</f>
        <v>29933</v>
      </c>
      <c r="I29">
        <f>'Axis 1-8 Data'!J33</f>
        <v>26135</v>
      </c>
    </row>
    <row r="30" spans="1:9" x14ac:dyDescent="0.25">
      <c r="A30">
        <f>'Axis 1-8 Data'!L34</f>
        <v>129</v>
      </c>
      <c r="B30">
        <f>'Axis 1-8 Data'!C34</f>
        <v>22476</v>
      </c>
      <c r="C30">
        <f>'Axis 1-8 Data'!D34</f>
        <v>30388</v>
      </c>
      <c r="D30">
        <f>'Axis 1-8 Data'!E34</f>
        <v>31319</v>
      </c>
      <c r="E30">
        <f>'Axis 1-8 Data'!F34</f>
        <v>31319</v>
      </c>
      <c r="F30">
        <f>'Axis 1-8 Data'!G34</f>
        <v>30966</v>
      </c>
      <c r="G30">
        <f>'Axis 1-8 Data'!H34</f>
        <v>31319</v>
      </c>
      <c r="H30">
        <f>'Axis 1-8 Data'!I34</f>
        <v>31319</v>
      </c>
      <c r="I30">
        <f>'Axis 1-8 Data'!J34</f>
        <v>29264</v>
      </c>
    </row>
    <row r="31" spans="1:9" x14ac:dyDescent="0.25">
      <c r="A31">
        <f>'Axis 1-8 Data'!L35</f>
        <v>130</v>
      </c>
      <c r="B31">
        <f>'Axis 1-8 Data'!C35</f>
        <v>31083</v>
      </c>
      <c r="C31">
        <f>'Axis 1-8 Data'!D35</f>
        <v>31319</v>
      </c>
      <c r="D31">
        <f>'Axis 1-8 Data'!E35</f>
        <v>32035</v>
      </c>
      <c r="E31">
        <f>'Axis 1-8 Data'!F35</f>
        <v>32035</v>
      </c>
      <c r="F31">
        <f>'Axis 1-8 Data'!G35</f>
        <v>32035</v>
      </c>
      <c r="G31">
        <f>'Axis 1-8 Data'!H35</f>
        <v>32035</v>
      </c>
      <c r="H31">
        <f>'Axis 1-8 Data'!I35</f>
        <v>32035</v>
      </c>
      <c r="I31">
        <f>'Axis 1-8 Data'!J35</f>
        <v>30388</v>
      </c>
    </row>
    <row r="32" spans="1:9" x14ac:dyDescent="0.25">
      <c r="A32">
        <f>'Axis 1-8 Data'!L36</f>
        <v>131</v>
      </c>
      <c r="B32">
        <f>'Axis 1-8 Data'!C36</f>
        <v>0</v>
      </c>
      <c r="C32">
        <f>'Axis 1-8 Data'!D36</f>
        <v>2</v>
      </c>
      <c r="D32">
        <f>'Axis 1-8 Data'!E36</f>
        <v>2</v>
      </c>
      <c r="E32">
        <f>'Axis 1-8 Data'!F36</f>
        <v>2</v>
      </c>
      <c r="F32">
        <f>'Axis 1-8 Data'!G36</f>
        <v>3</v>
      </c>
      <c r="G32">
        <f>'Axis 1-8 Data'!H36</f>
        <v>3</v>
      </c>
      <c r="H32">
        <f>'Axis 1-8 Data'!I36</f>
        <v>3</v>
      </c>
      <c r="I32">
        <f>'Axis 1-8 Data'!J36</f>
        <v>2</v>
      </c>
    </row>
    <row r="33" spans="1:9" x14ac:dyDescent="0.25">
      <c r="A33">
        <f>'Axis 1-8 Data'!L37</f>
        <v>132</v>
      </c>
      <c r="B33">
        <f>'Axis 1-8 Data'!C37</f>
        <v>5000</v>
      </c>
      <c r="C33">
        <f>'Axis 1-8 Data'!D37</f>
        <v>7500</v>
      </c>
      <c r="D33">
        <f>'Axis 1-8 Data'!E37</f>
        <v>8738</v>
      </c>
      <c r="E33">
        <f>'Axis 1-8 Data'!F37</f>
        <v>7161</v>
      </c>
      <c r="F33">
        <f>'Axis 1-8 Data'!G37</f>
        <v>10748</v>
      </c>
      <c r="G33">
        <f>'Axis 1-8 Data'!H37</f>
        <v>10240</v>
      </c>
      <c r="H33">
        <f>'Axis 1-8 Data'!I37</f>
        <v>10240</v>
      </c>
      <c r="I33">
        <f>'Axis 1-8 Data'!J37</f>
        <v>20000</v>
      </c>
    </row>
    <row r="34" spans="1:9" x14ac:dyDescent="0.25">
      <c r="A34">
        <f>'Axis 1-8 Data'!L38</f>
        <v>133</v>
      </c>
      <c r="B34">
        <f>'Axis 1-8 Data'!C38</f>
        <v>20000</v>
      </c>
      <c r="C34">
        <f>'Axis 1-8 Data'!D38</f>
        <v>18000</v>
      </c>
      <c r="D34">
        <f>'Axis 1-8 Data'!E38</f>
        <v>8738</v>
      </c>
      <c r="E34">
        <f>'Axis 1-8 Data'!F38</f>
        <v>7161</v>
      </c>
      <c r="F34">
        <f>'Axis 1-8 Data'!G38</f>
        <v>10748</v>
      </c>
      <c r="G34">
        <f>'Axis 1-8 Data'!H38</f>
        <v>10240</v>
      </c>
      <c r="H34">
        <f>'Axis 1-8 Data'!I38</f>
        <v>10240</v>
      </c>
      <c r="I34">
        <f>'Axis 1-8 Data'!J38</f>
        <v>30000</v>
      </c>
    </row>
    <row r="35" spans="1:9" x14ac:dyDescent="0.25">
      <c r="A35">
        <f>'Axis 1-8 Data'!L39</f>
        <v>134</v>
      </c>
      <c r="B35">
        <f>'Axis 1-8 Data'!C39</f>
        <v>100</v>
      </c>
      <c r="C35">
        <f>'Axis 1-8 Data'!D39</f>
        <v>100</v>
      </c>
      <c r="D35">
        <f>'Axis 1-8 Data'!E39</f>
        <v>100</v>
      </c>
      <c r="E35">
        <f>'Axis 1-8 Data'!F39</f>
        <v>100</v>
      </c>
      <c r="F35">
        <f>'Axis 1-8 Data'!G39</f>
        <v>100</v>
      </c>
      <c r="G35">
        <f>'Axis 1-8 Data'!H39</f>
        <v>100</v>
      </c>
      <c r="H35">
        <f>'Axis 1-8 Data'!I39</f>
        <v>100</v>
      </c>
      <c r="I35">
        <f>'Axis 1-8 Data'!J39</f>
        <v>100</v>
      </c>
    </row>
    <row r="36" spans="1:9" x14ac:dyDescent="0.25">
      <c r="A36">
        <f>'Axis 1-8 Data'!L40</f>
        <v>135</v>
      </c>
      <c r="B36">
        <f>'Axis 1-8 Data'!C40</f>
        <v>0</v>
      </c>
      <c r="C36">
        <f>'Axis 1-8 Data'!D40</f>
        <v>0</v>
      </c>
      <c r="D36">
        <f>'Axis 1-8 Data'!E40</f>
        <v>0</v>
      </c>
      <c r="E36">
        <f>'Axis 1-8 Data'!F40</f>
        <v>0</v>
      </c>
      <c r="F36">
        <f>'Axis 1-8 Data'!G40</f>
        <v>0</v>
      </c>
      <c r="G36">
        <f>'Axis 1-8 Data'!H40</f>
        <v>0</v>
      </c>
      <c r="H36">
        <f>'Axis 1-8 Data'!I40</f>
        <v>0</v>
      </c>
      <c r="I36">
        <f>'Axis 1-8 Data'!J40</f>
        <v>0</v>
      </c>
    </row>
    <row r="37" spans="1:9" x14ac:dyDescent="0.25">
      <c r="A37">
        <f>'Axis 1-8 Data'!L41</f>
        <v>136</v>
      </c>
      <c r="B37">
        <f>'Axis 1-8 Data'!C41</f>
        <v>115964117</v>
      </c>
      <c r="C37">
        <f>'Axis 1-8 Data'!D41</f>
        <v>115964117</v>
      </c>
      <c r="D37">
        <f>'Axis 1-8 Data'!E41</f>
        <v>115964117</v>
      </c>
      <c r="E37">
        <f>'Axis 1-8 Data'!F41</f>
        <v>115964117</v>
      </c>
      <c r="F37">
        <f>'Axis 1-8 Data'!G41</f>
        <v>115964117</v>
      </c>
      <c r="G37">
        <f>'Axis 1-8 Data'!H41</f>
        <v>30923765</v>
      </c>
      <c r="H37">
        <f>'Axis 1-8 Data'!I41</f>
        <v>30923765</v>
      </c>
      <c r="I37">
        <f>'Axis 1-8 Data'!J41</f>
        <v>100000000</v>
      </c>
    </row>
    <row r="38" spans="1:9" x14ac:dyDescent="0.25">
      <c r="A38">
        <f>'Axis 1-8 Data'!L42</f>
        <v>137</v>
      </c>
      <c r="B38">
        <f>'Axis 1-8 Data'!C42</f>
        <v>500</v>
      </c>
      <c r="C38">
        <f>'Axis 1-8 Data'!D42</f>
        <v>300</v>
      </c>
      <c r="D38">
        <f>'Axis 1-8 Data'!E42</f>
        <v>500</v>
      </c>
      <c r="E38">
        <f>'Axis 1-8 Data'!F42</f>
        <v>500</v>
      </c>
      <c r="F38">
        <f>'Axis 1-8 Data'!G42</f>
        <v>500</v>
      </c>
      <c r="G38">
        <f>'Axis 1-8 Data'!H42</f>
        <v>500</v>
      </c>
      <c r="H38">
        <f>'Axis 1-8 Data'!I42</f>
        <v>500</v>
      </c>
      <c r="I38">
        <f>'Axis 1-8 Data'!J42</f>
        <v>500</v>
      </c>
    </row>
    <row r="39" spans="1:9" x14ac:dyDescent="0.25">
      <c r="A39">
        <f>'Axis 1-8 Data'!L43</f>
        <v>138</v>
      </c>
      <c r="B39">
        <f>'Axis 1-8 Data'!C43</f>
        <v>0</v>
      </c>
      <c r="C39">
        <f>'Axis 1-8 Data'!D43</f>
        <v>0</v>
      </c>
      <c r="D39">
        <f>'Axis 1-8 Data'!E43</f>
        <v>0</v>
      </c>
      <c r="E39">
        <f>'Axis 1-8 Data'!F43</f>
        <v>0</v>
      </c>
      <c r="F39">
        <f>'Axis 1-8 Data'!G43</f>
        <v>0</v>
      </c>
      <c r="G39">
        <f>'Axis 1-8 Data'!H43</f>
        <v>0</v>
      </c>
      <c r="H39">
        <f>'Axis 1-8 Data'!I43</f>
        <v>0</v>
      </c>
      <c r="I39">
        <f>'Axis 1-8 Data'!J43</f>
        <v>0</v>
      </c>
    </row>
    <row r="40" spans="1:9" x14ac:dyDescent="0.25">
      <c r="A40">
        <f>'Axis 1-8 Data'!L44</f>
        <v>139</v>
      </c>
      <c r="B40">
        <f>'Axis 1-8 Data'!C44</f>
        <v>-100000</v>
      </c>
      <c r="C40">
        <f>'Axis 1-8 Data'!D44</f>
        <v>-50000</v>
      </c>
      <c r="D40">
        <f>'Axis 1-8 Data'!E44</f>
        <v>-100000</v>
      </c>
      <c r="E40">
        <f>'Axis 1-8 Data'!F44</f>
        <v>-60500</v>
      </c>
      <c r="F40">
        <f>'Axis 1-8 Data'!G44</f>
        <v>50500</v>
      </c>
      <c r="G40">
        <f>'Axis 1-8 Data'!H44</f>
        <v>100000</v>
      </c>
      <c r="H40">
        <f>'Axis 1-8 Data'!I44</f>
        <v>100000</v>
      </c>
      <c r="I40">
        <f>'Axis 1-8 Data'!J44</f>
        <v>1000000</v>
      </c>
    </row>
    <row r="41" spans="1:9" x14ac:dyDescent="0.25">
      <c r="A41">
        <f>'Axis 1-8 Data'!L45</f>
        <v>140</v>
      </c>
      <c r="B41">
        <f>'Axis 1-8 Data'!C45</f>
        <v>0</v>
      </c>
      <c r="C41">
        <f>'Axis 1-8 Data'!D45</f>
        <v>0</v>
      </c>
      <c r="D41">
        <f>'Axis 1-8 Data'!E45</f>
        <v>0</v>
      </c>
      <c r="E41">
        <f>'Axis 1-8 Data'!F45</f>
        <v>0</v>
      </c>
      <c r="F41">
        <f>'Axis 1-8 Data'!G45</f>
        <v>0</v>
      </c>
      <c r="G41">
        <f>'Axis 1-8 Data'!H45</f>
        <v>0</v>
      </c>
      <c r="H41">
        <f>'Axis 1-8 Data'!I45</f>
        <v>0</v>
      </c>
      <c r="I41">
        <f>'Axis 1-8 Data'!J45</f>
        <v>0</v>
      </c>
    </row>
    <row r="42" spans="1:9" x14ac:dyDescent="0.25">
      <c r="A42">
        <f>'Axis 1-8 Data'!L46</f>
        <v>141</v>
      </c>
      <c r="B42">
        <f>'Axis 1-8 Data'!C46</f>
        <v>53687091</v>
      </c>
      <c r="C42">
        <f>'Axis 1-8 Data'!D46</f>
        <v>107377135</v>
      </c>
      <c r="D42">
        <f>'Axis 1-8 Data'!E46</f>
        <v>107377135</v>
      </c>
      <c r="E42">
        <f>'Axis 1-8 Data'!F46</f>
        <v>107377135</v>
      </c>
      <c r="F42">
        <f>'Axis 1-8 Data'!G46</f>
        <v>107377135</v>
      </c>
      <c r="G42">
        <f>'Axis 1-8 Data'!H46</f>
        <v>107377135</v>
      </c>
      <c r="H42">
        <f>'Axis 1-8 Data'!I46</f>
        <v>107377135</v>
      </c>
      <c r="I42">
        <f>'Axis 1-8 Data'!J46</f>
        <v>30000000</v>
      </c>
    </row>
    <row r="43" spans="1:9" x14ac:dyDescent="0.25">
      <c r="A43">
        <f>'Axis 1-8 Data'!L47</f>
        <v>142</v>
      </c>
      <c r="B43">
        <f>'Axis 1-8 Data'!C47</f>
        <v>5000</v>
      </c>
      <c r="C43">
        <f>'Axis 1-8 Data'!D47</f>
        <v>5000</v>
      </c>
      <c r="D43">
        <f>'Axis 1-8 Data'!E47</f>
        <v>5000</v>
      </c>
      <c r="E43">
        <f>'Axis 1-8 Data'!F47</f>
        <v>5000</v>
      </c>
      <c r="F43">
        <f>'Axis 1-8 Data'!G47</f>
        <v>5000</v>
      </c>
      <c r="G43">
        <f>'Axis 1-8 Data'!H47</f>
        <v>5000</v>
      </c>
      <c r="H43">
        <f>'Axis 1-8 Data'!I47</f>
        <v>5000</v>
      </c>
      <c r="I43">
        <f>'Axis 1-8 Data'!J47</f>
        <v>5000</v>
      </c>
    </row>
    <row r="44" spans="1:9" x14ac:dyDescent="0.25">
      <c r="A44">
        <f>'Axis 1-8 Data'!L48</f>
        <v>143</v>
      </c>
      <c r="B44">
        <f>'Axis 1-8 Data'!C48</f>
        <v>536870912</v>
      </c>
      <c r="C44">
        <f>'Axis 1-8 Data'!D48</f>
        <v>2147483111</v>
      </c>
      <c r="D44">
        <f>'Axis 1-8 Data'!E48</f>
        <v>2147483111</v>
      </c>
      <c r="E44">
        <f>'Axis 1-8 Data'!F48</f>
        <v>2147483111</v>
      </c>
      <c r="F44">
        <f>'Axis 1-8 Data'!G48</f>
        <v>2147483111</v>
      </c>
      <c r="G44">
        <f>'Axis 1-8 Data'!H48</f>
        <v>2147483111</v>
      </c>
      <c r="H44">
        <f>'Axis 1-8 Data'!I48</f>
        <v>21470483111</v>
      </c>
      <c r="I44">
        <f>'Axis 1-8 Data'!J48</f>
        <v>500000000</v>
      </c>
    </row>
    <row r="45" spans="1:9" x14ac:dyDescent="0.25">
      <c r="A45">
        <f>'Axis 1-8 Data'!L49</f>
        <v>144</v>
      </c>
      <c r="B45">
        <f>'Axis 1-8 Data'!C49</f>
        <v>0</v>
      </c>
      <c r="C45">
        <f>'Axis 1-8 Data'!D49</f>
        <v>0</v>
      </c>
      <c r="D45">
        <f>'Axis 1-8 Data'!E49</f>
        <v>0</v>
      </c>
      <c r="E45">
        <f>'Axis 1-8 Data'!F49</f>
        <v>0</v>
      </c>
      <c r="F45">
        <f>'Axis 1-8 Data'!G49</f>
        <v>0</v>
      </c>
      <c r="G45">
        <f>'Axis 1-8 Data'!H49</f>
        <v>0</v>
      </c>
      <c r="H45">
        <f>'Axis 1-8 Data'!I49</f>
        <v>0</v>
      </c>
      <c r="I45">
        <f>'Axis 1-8 Data'!J49</f>
        <v>0</v>
      </c>
    </row>
    <row r="46" spans="1:9" x14ac:dyDescent="0.25">
      <c r="A46">
        <f>'Axis 1-8 Data'!L50</f>
        <v>145</v>
      </c>
      <c r="B46">
        <f>'Axis 1-8 Data'!C50</f>
        <v>0</v>
      </c>
      <c r="C46">
        <f>'Axis 1-8 Data'!D50</f>
        <v>0</v>
      </c>
      <c r="D46">
        <f>'Axis 1-8 Data'!E50</f>
        <v>0</v>
      </c>
      <c r="E46">
        <f>'Axis 1-8 Data'!F50</f>
        <v>0</v>
      </c>
      <c r="F46">
        <f>'Axis 1-8 Data'!G50</f>
        <v>0</v>
      </c>
      <c r="G46">
        <f>'Axis 1-8 Data'!H50</f>
        <v>0</v>
      </c>
      <c r="H46">
        <f>'Axis 1-8 Data'!I50</f>
        <v>0</v>
      </c>
      <c r="I46">
        <f>'Axis 1-8 Data'!J50</f>
        <v>0</v>
      </c>
    </row>
    <row r="47" spans="1:9" x14ac:dyDescent="0.25">
      <c r="A47">
        <f>'Axis 1-8 Data'!L51</f>
        <v>146</v>
      </c>
      <c r="B47">
        <f>'Axis 1-8 Data'!C51</f>
        <v>20000</v>
      </c>
      <c r="C47">
        <f>'Axis 1-8 Data'!D51</f>
        <v>-8000</v>
      </c>
      <c r="D47">
        <f>'Axis 1-8 Data'!E51</f>
        <v>-8000</v>
      </c>
      <c r="E47">
        <f>'Axis 1-8 Data'!F51</f>
        <v>-8000</v>
      </c>
      <c r="F47">
        <f>'Axis 1-8 Data'!G51</f>
        <v>0</v>
      </c>
      <c r="G47">
        <f>'Axis 1-8 Data'!H51</f>
        <v>-8000</v>
      </c>
      <c r="H47">
        <f>'Axis 1-8 Data'!I51</f>
        <v>-8000</v>
      </c>
      <c r="I47">
        <f>'Axis 1-8 Data'!J51</f>
        <v>-8000</v>
      </c>
    </row>
    <row r="48" spans="1:9" x14ac:dyDescent="0.25">
      <c r="A48">
        <f>'Axis 1-8 Data'!L52</f>
        <v>147</v>
      </c>
      <c r="B48">
        <f>'Axis 1-8 Data'!C52</f>
        <v>1600</v>
      </c>
      <c r="C48">
        <f>'Axis 1-8 Data'!D52</f>
        <v>1600</v>
      </c>
      <c r="D48">
        <f>'Axis 1-8 Data'!E52</f>
        <v>1600</v>
      </c>
      <c r="E48">
        <f>'Axis 1-8 Data'!F52</f>
        <v>1600</v>
      </c>
      <c r="F48">
        <f>'Axis 1-8 Data'!G52</f>
        <v>1600</v>
      </c>
      <c r="G48">
        <f>'Axis 1-8 Data'!H52</f>
        <v>1600</v>
      </c>
      <c r="H48">
        <f>'Axis 1-8 Data'!I52</f>
        <v>1600</v>
      </c>
      <c r="I48">
        <f>'Axis 1-8 Data'!J52</f>
        <v>1600</v>
      </c>
    </row>
    <row r="49" spans="1:9" x14ac:dyDescent="0.25">
      <c r="A49">
        <f>'Axis 1-8 Data'!L53</f>
        <v>148</v>
      </c>
      <c r="B49">
        <f>'Axis 1-8 Data'!C53</f>
        <v>2200</v>
      </c>
      <c r="C49">
        <f>'Axis 1-8 Data'!D53</f>
        <v>2200</v>
      </c>
      <c r="D49">
        <f>'Axis 1-8 Data'!E53</f>
        <v>2200</v>
      </c>
      <c r="E49">
        <f>'Axis 1-8 Data'!F53</f>
        <v>2200</v>
      </c>
      <c r="F49">
        <f>'Axis 1-8 Data'!G53</f>
        <v>2200</v>
      </c>
      <c r="G49">
        <f>'Axis 1-8 Data'!H53</f>
        <v>2200</v>
      </c>
      <c r="H49">
        <f>'Axis 1-8 Data'!I53</f>
        <v>2200</v>
      </c>
      <c r="I49">
        <f>'Axis 1-8 Data'!J53</f>
        <v>2200</v>
      </c>
    </row>
    <row r="50" spans="1:9" x14ac:dyDescent="0.25">
      <c r="A50">
        <f>'Axis 1-8 Data'!L54</f>
        <v>149</v>
      </c>
      <c r="B50">
        <f>'Axis 1-8 Data'!C54</f>
        <v>28</v>
      </c>
      <c r="C50">
        <f>'Axis 1-8 Data'!D54</f>
        <v>28</v>
      </c>
      <c r="D50">
        <f>'Axis 1-8 Data'!E54</f>
        <v>28</v>
      </c>
      <c r="E50">
        <f>'Axis 1-8 Data'!F54</f>
        <v>28</v>
      </c>
      <c r="F50">
        <f>'Axis 1-8 Data'!G54</f>
        <v>28</v>
      </c>
      <c r="G50">
        <f>'Axis 1-8 Data'!H54</f>
        <v>28</v>
      </c>
      <c r="H50">
        <f>'Axis 1-8 Data'!I54</f>
        <v>28</v>
      </c>
      <c r="I50">
        <f>'Axis 1-8 Data'!J54</f>
        <v>28</v>
      </c>
    </row>
    <row r="51" spans="1:9" x14ac:dyDescent="0.25">
      <c r="A51">
        <f>'Axis 1-8 Data'!L55</f>
        <v>150</v>
      </c>
      <c r="B51">
        <f>'Axis 1-8 Data'!C55</f>
        <v>4671568</v>
      </c>
      <c r="C51">
        <f>'Axis 1-8 Data'!D55</f>
        <v>4671568</v>
      </c>
      <c r="D51">
        <f>'Axis 1-8 Data'!E55</f>
        <v>4671568</v>
      </c>
      <c r="E51">
        <f>'Axis 1-8 Data'!F55</f>
        <v>4671568</v>
      </c>
      <c r="F51">
        <f>'Axis 1-8 Data'!G55</f>
        <v>4671568</v>
      </c>
      <c r="G51">
        <f>'Axis 1-8 Data'!H55</f>
        <v>4671568</v>
      </c>
      <c r="H51">
        <f>'Axis 1-8 Data'!I55</f>
        <v>4671568</v>
      </c>
      <c r="I51">
        <f>'Axis 1-8 Data'!J55</f>
        <v>4671568</v>
      </c>
    </row>
    <row r="52" spans="1:9" x14ac:dyDescent="0.25">
      <c r="A52">
        <f>'Axis 1-8 Data'!L56</f>
        <v>151</v>
      </c>
      <c r="B52">
        <f>'Axis 1-8 Data'!C56</f>
        <v>200</v>
      </c>
      <c r="C52">
        <f>'Axis 1-8 Data'!D56</f>
        <v>5000</v>
      </c>
      <c r="D52">
        <f>'Axis 1-8 Data'!E56</f>
        <v>10000</v>
      </c>
      <c r="E52">
        <f>'Axis 1-8 Data'!F56</f>
        <v>10000</v>
      </c>
      <c r="F52">
        <f>'Axis 1-8 Data'!G56</f>
        <v>3000</v>
      </c>
      <c r="G52">
        <f>'Axis 1-8 Data'!H56</f>
        <v>3000</v>
      </c>
      <c r="H52">
        <f>'Axis 1-8 Data'!I56</f>
        <v>3000</v>
      </c>
      <c r="I52">
        <f>'Axis 1-8 Data'!J56</f>
        <v>3000</v>
      </c>
    </row>
    <row r="53" spans="1:9" x14ac:dyDescent="0.25">
      <c r="A53">
        <f>'Axis 1-8 Data'!L57</f>
        <v>152</v>
      </c>
      <c r="B53">
        <f>'Axis 1-8 Data'!C57</f>
        <v>15000</v>
      </c>
      <c r="C53">
        <f>'Axis 1-8 Data'!D57</f>
        <v>7500</v>
      </c>
      <c r="D53">
        <f>'Axis 1-8 Data'!E57</f>
        <v>4733</v>
      </c>
      <c r="E53">
        <f>'Axis 1-8 Data'!F57</f>
        <v>3863</v>
      </c>
      <c r="F53">
        <f>'Axis 1-8 Data'!G57</f>
        <v>3539</v>
      </c>
      <c r="G53">
        <f>'Axis 1-8 Data'!H57</f>
        <v>5632</v>
      </c>
      <c r="H53">
        <f>'Axis 1-8 Data'!I57</f>
        <v>5632</v>
      </c>
      <c r="I53">
        <f>'Axis 1-8 Data'!J57</f>
        <v>16000</v>
      </c>
    </row>
    <row r="54" spans="1:9" x14ac:dyDescent="0.25">
      <c r="A54">
        <f>'Axis 1-8 Data'!L58</f>
        <v>153</v>
      </c>
      <c r="B54">
        <f>'Axis 1-8 Data'!C58</f>
        <v>0</v>
      </c>
      <c r="C54">
        <f>'Axis 1-8 Data'!D58</f>
        <v>0</v>
      </c>
      <c r="D54">
        <f>'Axis 1-8 Data'!E58</f>
        <v>0</v>
      </c>
      <c r="E54">
        <f>'Axis 1-8 Data'!F58</f>
        <v>0</v>
      </c>
      <c r="F54">
        <f>'Axis 1-8 Data'!G58</f>
        <v>0</v>
      </c>
      <c r="G54">
        <f>'Axis 1-8 Data'!H58</f>
        <v>0</v>
      </c>
      <c r="H54">
        <f>'Axis 1-8 Data'!I58</f>
        <v>0</v>
      </c>
      <c r="I54">
        <f>'Axis 1-8 Data'!J58</f>
        <v>0</v>
      </c>
    </row>
    <row r="55" spans="1:9" x14ac:dyDescent="0.25">
      <c r="A55">
        <f>'Axis 1-8 Data'!L59</f>
        <v>154</v>
      </c>
      <c r="B55">
        <f>'Axis 1-8 Data'!C59</f>
        <v>0</v>
      </c>
      <c r="C55">
        <f>'Axis 1-8 Data'!D59</f>
        <v>1</v>
      </c>
      <c r="D55">
        <f>'Axis 1-8 Data'!E59</f>
        <v>0</v>
      </c>
      <c r="E55">
        <f>'Axis 1-8 Data'!F59</f>
        <v>0</v>
      </c>
      <c r="F55">
        <f>'Axis 1-8 Data'!G59</f>
        <v>0</v>
      </c>
      <c r="G55">
        <f>'Axis 1-8 Data'!H59</f>
        <v>0</v>
      </c>
      <c r="H55">
        <f>'Axis 1-8 Data'!I59</f>
        <v>0</v>
      </c>
      <c r="I55">
        <f>'Axis 1-8 Data'!J59</f>
        <v>0</v>
      </c>
    </row>
    <row r="56" spans="1:9" x14ac:dyDescent="0.25">
      <c r="A56">
        <f>'Axis 1-8 Data'!L60</f>
        <v>155</v>
      </c>
      <c r="B56">
        <f>'Axis 1-8 Data'!C60</f>
        <v>0</v>
      </c>
      <c r="C56">
        <f>'Axis 1-8 Data'!D60</f>
        <v>0</v>
      </c>
      <c r="D56">
        <f>'Axis 1-8 Data'!E60</f>
        <v>0</v>
      </c>
      <c r="E56">
        <f>'Axis 1-8 Data'!F60</f>
        <v>0</v>
      </c>
      <c r="F56">
        <f>'Axis 1-8 Data'!G60</f>
        <v>0</v>
      </c>
      <c r="G56">
        <f>'Axis 1-8 Data'!H60</f>
        <v>0</v>
      </c>
      <c r="H56">
        <f>'Axis 1-8 Data'!I60</f>
        <v>0</v>
      </c>
      <c r="I56">
        <f>'Axis 1-8 Data'!J60</f>
        <v>0</v>
      </c>
    </row>
    <row r="57" spans="1:9" x14ac:dyDescent="0.25">
      <c r="A57">
        <f>'Axis 1-8 Data'!L61</f>
        <v>156</v>
      </c>
      <c r="B57">
        <f>'Axis 1-8 Data'!C61</f>
        <v>0</v>
      </c>
      <c r="C57">
        <f>'Axis 1-8 Data'!D61</f>
        <v>0</v>
      </c>
      <c r="D57">
        <f>'Axis 1-8 Data'!E61</f>
        <v>0</v>
      </c>
      <c r="E57">
        <f>'Axis 1-8 Data'!F61</f>
        <v>0</v>
      </c>
      <c r="F57">
        <f>'Axis 1-8 Data'!G61</f>
        <v>0</v>
      </c>
      <c r="G57">
        <f>'Axis 1-8 Data'!H61</f>
        <v>0</v>
      </c>
      <c r="H57">
        <f>'Axis 1-8 Data'!I61</f>
        <v>0</v>
      </c>
      <c r="I57">
        <f>'Axis 1-8 Data'!J61</f>
        <v>0</v>
      </c>
    </row>
    <row r="58" spans="1:9" x14ac:dyDescent="0.25">
      <c r="A58">
        <f>'Axis 1-8 Data'!L62</f>
        <v>157</v>
      </c>
      <c r="B58">
        <f>'Axis 1-8 Data'!C62</f>
        <v>0</v>
      </c>
      <c r="C58">
        <f>'Axis 1-8 Data'!D62</f>
        <v>0</v>
      </c>
      <c r="D58">
        <f>'Axis 1-8 Data'!E62</f>
        <v>0</v>
      </c>
      <c r="E58">
        <f>'Axis 1-8 Data'!F62</f>
        <v>0</v>
      </c>
      <c r="F58">
        <f>'Axis 1-8 Data'!G62</f>
        <v>0</v>
      </c>
      <c r="G58">
        <f>'Axis 1-8 Data'!H62</f>
        <v>0</v>
      </c>
      <c r="H58">
        <f>'Axis 1-8 Data'!I62</f>
        <v>0</v>
      </c>
      <c r="I58">
        <f>'Axis 1-8 Data'!J62</f>
        <v>0</v>
      </c>
    </row>
    <row r="59" spans="1:9" x14ac:dyDescent="0.25">
      <c r="A59">
        <f>'Axis 1-8 Data'!L63</f>
        <v>158</v>
      </c>
      <c r="B59">
        <f>'Axis 1-8 Data'!C63</f>
        <v>0</v>
      </c>
      <c r="C59">
        <f>'Axis 1-8 Data'!D63</f>
        <v>0</v>
      </c>
      <c r="D59">
        <f>'Axis 1-8 Data'!E63</f>
        <v>0</v>
      </c>
      <c r="E59">
        <f>'Axis 1-8 Data'!F63</f>
        <v>0</v>
      </c>
      <c r="F59">
        <f>'Axis 1-8 Data'!G63</f>
        <v>0</v>
      </c>
      <c r="G59">
        <f>'Axis 1-8 Data'!H63</f>
        <v>0</v>
      </c>
      <c r="H59">
        <f>'Axis 1-8 Data'!I63</f>
        <v>0</v>
      </c>
      <c r="I59">
        <f>'Axis 1-8 Data'!J63</f>
        <v>0</v>
      </c>
    </row>
    <row r="60" spans="1:9" x14ac:dyDescent="0.25">
      <c r="A60">
        <f>'Axis 1-8 Data'!L64</f>
        <v>159</v>
      </c>
      <c r="B60">
        <f>'Axis 1-8 Data'!C64</f>
        <v>0</v>
      </c>
      <c r="C60">
        <f>'Axis 1-8 Data'!D64</f>
        <v>0</v>
      </c>
      <c r="D60">
        <f>'Axis 1-8 Data'!E64</f>
        <v>0</v>
      </c>
      <c r="E60">
        <f>'Axis 1-8 Data'!F64</f>
        <v>0</v>
      </c>
      <c r="F60">
        <f>'Axis 1-8 Data'!G64</f>
        <v>0</v>
      </c>
      <c r="G60">
        <f>'Axis 1-8 Data'!H64</f>
        <v>0</v>
      </c>
      <c r="H60">
        <f>'Axis 1-8 Data'!I64</f>
        <v>0</v>
      </c>
      <c r="I60">
        <f>'Axis 1-8 Data'!J64</f>
        <v>0</v>
      </c>
    </row>
    <row r="61" spans="1:9" x14ac:dyDescent="0.25">
      <c r="A61">
        <f>'Axis 1-8 Data'!L65</f>
        <v>160</v>
      </c>
      <c r="B61">
        <f>'Axis 1-8 Data'!C65</f>
        <v>0</v>
      </c>
      <c r="C61">
        <f>'Axis 1-8 Data'!D65</f>
        <v>0</v>
      </c>
      <c r="D61">
        <f>'Axis 1-8 Data'!E65</f>
        <v>0</v>
      </c>
      <c r="E61">
        <f>'Axis 1-8 Data'!F65</f>
        <v>0</v>
      </c>
      <c r="F61">
        <f>'Axis 1-8 Data'!G65</f>
        <v>0</v>
      </c>
      <c r="G61">
        <f>'Axis 1-8 Data'!H65</f>
        <v>0</v>
      </c>
      <c r="H61">
        <f>'Axis 1-8 Data'!I65</f>
        <v>0</v>
      </c>
      <c r="I61">
        <f>'Axis 1-8 Data'!J65</f>
        <v>0</v>
      </c>
    </row>
    <row r="62" spans="1:9" x14ac:dyDescent="0.25">
      <c r="A62">
        <f>'Axis 1-8 Data'!L66</f>
        <v>161</v>
      </c>
      <c r="B62">
        <f>'Axis 1-8 Data'!C66</f>
        <v>0</v>
      </c>
      <c r="C62">
        <f>'Axis 1-8 Data'!D66</f>
        <v>0</v>
      </c>
      <c r="D62">
        <f>'Axis 1-8 Data'!E66</f>
        <v>0</v>
      </c>
      <c r="E62">
        <f>'Axis 1-8 Data'!F66</f>
        <v>0</v>
      </c>
      <c r="F62">
        <f>'Axis 1-8 Data'!G66</f>
        <v>0</v>
      </c>
      <c r="G62">
        <f>'Axis 1-8 Data'!H66</f>
        <v>0</v>
      </c>
      <c r="H62">
        <f>'Axis 1-8 Data'!I66</f>
        <v>0</v>
      </c>
      <c r="I62">
        <f>'Axis 1-8 Data'!J66</f>
        <v>0</v>
      </c>
    </row>
    <row r="63" spans="1:9" x14ac:dyDescent="0.25">
      <c r="A63">
        <f>'Axis 1-8 Data'!L67</f>
        <v>162</v>
      </c>
      <c r="B63">
        <f>'Axis 1-8 Data'!C67</f>
        <v>-742624667</v>
      </c>
      <c r="C63">
        <f>'Axis 1-8 Data'!D67</f>
        <v>1865680961</v>
      </c>
      <c r="D63">
        <f>'Axis 1-8 Data'!E67</f>
        <v>1829300263</v>
      </c>
      <c r="E63">
        <f>'Axis 1-8 Data'!F67</f>
        <v>1838703353</v>
      </c>
      <c r="F63">
        <f>'Axis 1-8 Data'!G67</f>
        <v>1829144873</v>
      </c>
      <c r="G63">
        <f>'Axis 1-8 Data'!H67</f>
        <v>1867948854</v>
      </c>
      <c r="H63">
        <f>'Axis 1-8 Data'!I67</f>
        <v>-17455051146</v>
      </c>
      <c r="I63">
        <f>'Axis 1-8 Data'!J67</f>
        <v>-807568344</v>
      </c>
    </row>
    <row r="64" spans="1:9" x14ac:dyDescent="0.25">
      <c r="A64">
        <f>'Axis 1-8 Data'!L68</f>
        <v>163</v>
      </c>
      <c r="B64">
        <f>'Axis 1-8 Data'!C68</f>
        <v>0</v>
      </c>
      <c r="C64">
        <f>'Axis 1-8 Data'!D68</f>
        <v>0</v>
      </c>
      <c r="D64">
        <f>'Axis 1-8 Data'!E68</f>
        <v>0</v>
      </c>
      <c r="E64">
        <f>'Axis 1-8 Data'!F68</f>
        <v>0</v>
      </c>
      <c r="F64">
        <f>'Axis 1-8 Data'!G68</f>
        <v>0</v>
      </c>
      <c r="G64">
        <f>'Axis 1-8 Data'!H68</f>
        <v>0</v>
      </c>
      <c r="H64">
        <f>'Axis 1-8 Data'!I68</f>
        <v>0</v>
      </c>
      <c r="I64">
        <f>'Axis 1-8 Data'!J68</f>
        <v>0</v>
      </c>
    </row>
    <row r="65" spans="1:9" x14ac:dyDescent="0.25">
      <c r="A65">
        <f>'Axis 1-8 Data'!L69</f>
        <v>164</v>
      </c>
      <c r="B65">
        <f>'Axis 1-8 Data'!C69</f>
        <v>1</v>
      </c>
      <c r="C65">
        <f>'Axis 1-8 Data'!D69</f>
        <v>2</v>
      </c>
      <c r="D65">
        <f>'Axis 1-8 Data'!E69</f>
        <v>3</v>
      </c>
      <c r="E65">
        <f>'Axis 1-8 Data'!F69</f>
        <v>4</v>
      </c>
      <c r="F65">
        <f>'Axis 1-8 Data'!G69</f>
        <v>5</v>
      </c>
      <c r="G65">
        <f>'Axis 1-8 Data'!H69</f>
        <v>6</v>
      </c>
      <c r="H65">
        <f>'Axis 1-8 Data'!I69</f>
        <v>6</v>
      </c>
      <c r="I65">
        <f>'Axis 1-8 Data'!J69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List</vt:lpstr>
      <vt:lpstr>Axis 1-8 Data</vt:lpstr>
      <vt:lpstr>Export 1-8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 Gutierrez</dc:creator>
  <cp:lastModifiedBy>Donald Labriola</cp:lastModifiedBy>
  <dcterms:created xsi:type="dcterms:W3CDTF">2019-07-11T20:01:46Z</dcterms:created>
  <dcterms:modified xsi:type="dcterms:W3CDTF">2020-02-11T23:47:24Z</dcterms:modified>
</cp:coreProperties>
</file>